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cuments\SkyDrive\Aktenkoffer\139\Fiala\nationalmannschaft\"/>
    </mc:Choice>
  </mc:AlternateContent>
  <bookViews>
    <workbookView xWindow="0" yWindow="0" windowWidth="16620" windowHeight="9195" activeTab="6"/>
  </bookViews>
  <sheets>
    <sheet name="Dekaden" sheetId="1" r:id="rId1"/>
    <sheet name="Jahre" sheetId="2" r:id="rId2"/>
    <sheet name="Tore" sheetId="4" r:id="rId3"/>
    <sheet name="Trainer" sheetId="3" r:id="rId4"/>
    <sheet name="Länder" sheetId="5" r:id="rId5"/>
    <sheet name="Gesamt" sheetId="6" r:id="rId6"/>
    <sheet name="Spieler" sheetId="1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0" l="1"/>
  <c r="I2" i="10"/>
  <c r="J2" i="10"/>
  <c r="K2" i="10"/>
  <c r="L2" i="10"/>
  <c r="H3" i="10"/>
  <c r="I3" i="10"/>
  <c r="J3" i="10"/>
  <c r="K3" i="10"/>
  <c r="L3" i="10"/>
  <c r="H4" i="10"/>
  <c r="I4" i="10"/>
  <c r="J4" i="10"/>
  <c r="K4" i="10"/>
  <c r="L4" i="10"/>
  <c r="H6" i="10"/>
  <c r="I6" i="10"/>
  <c r="J6" i="10"/>
  <c r="K6" i="10"/>
  <c r="L6" i="10"/>
  <c r="H7" i="10"/>
  <c r="I7" i="10"/>
  <c r="J7" i="10"/>
  <c r="K7" i="10"/>
  <c r="L7" i="10"/>
  <c r="H8" i="10"/>
  <c r="I8" i="10"/>
  <c r="J8" i="10"/>
  <c r="K8" i="10"/>
  <c r="L8" i="10"/>
  <c r="H9" i="10"/>
  <c r="I9" i="10"/>
  <c r="J9" i="10"/>
  <c r="K9" i="10"/>
  <c r="L9" i="10"/>
  <c r="H10" i="10"/>
  <c r="I10" i="10"/>
  <c r="J10" i="10"/>
  <c r="K10" i="10"/>
  <c r="L10" i="10"/>
  <c r="H11" i="10"/>
  <c r="I11" i="10"/>
  <c r="J11" i="10"/>
  <c r="K11" i="10"/>
  <c r="L11" i="10"/>
  <c r="H12" i="10"/>
  <c r="I12" i="10"/>
  <c r="J12" i="10"/>
  <c r="K12" i="10"/>
  <c r="L12" i="10"/>
  <c r="H13" i="10"/>
  <c r="I13" i="10"/>
  <c r="J13" i="10"/>
  <c r="K13" i="10"/>
  <c r="L13" i="10"/>
  <c r="H14" i="10"/>
  <c r="I14" i="10"/>
  <c r="J14" i="10"/>
  <c r="K14" i="10"/>
  <c r="L14" i="10"/>
  <c r="H15" i="10"/>
  <c r="I15" i="10"/>
  <c r="J15" i="10"/>
  <c r="K15" i="10"/>
  <c r="L15" i="10"/>
  <c r="H16" i="10"/>
  <c r="I16" i="10"/>
  <c r="J16" i="10"/>
  <c r="K16" i="10"/>
  <c r="L16" i="10"/>
  <c r="H17" i="10"/>
  <c r="I17" i="10"/>
  <c r="J17" i="10"/>
  <c r="K17" i="10"/>
  <c r="L17" i="10"/>
  <c r="H18" i="10"/>
  <c r="I18" i="10"/>
  <c r="J18" i="10"/>
  <c r="K18" i="10"/>
  <c r="L18" i="10"/>
  <c r="H19" i="10"/>
  <c r="I19" i="10"/>
  <c r="J19" i="10"/>
  <c r="K19" i="10"/>
  <c r="L19" i="10"/>
  <c r="H20" i="10"/>
  <c r="I20" i="10"/>
  <c r="J20" i="10"/>
  <c r="K20" i="10"/>
  <c r="L20" i="10"/>
  <c r="H21" i="10"/>
  <c r="I21" i="10"/>
  <c r="J21" i="10"/>
  <c r="K21" i="10"/>
  <c r="L21" i="10"/>
  <c r="H22" i="10"/>
  <c r="I22" i="10"/>
  <c r="J22" i="10"/>
  <c r="K22" i="10"/>
  <c r="L22" i="10"/>
  <c r="H23" i="10"/>
  <c r="I23" i="10"/>
  <c r="J23" i="10"/>
  <c r="K23" i="10"/>
  <c r="L23" i="10"/>
  <c r="H24" i="10"/>
  <c r="I24" i="10"/>
  <c r="J24" i="10"/>
  <c r="K24" i="10"/>
  <c r="L24" i="10"/>
  <c r="H25" i="10"/>
  <c r="I25" i="10"/>
  <c r="J25" i="10"/>
  <c r="K25" i="10"/>
  <c r="L25" i="10"/>
  <c r="H26" i="10"/>
  <c r="I26" i="10"/>
  <c r="J26" i="10"/>
  <c r="K26" i="10"/>
  <c r="L26" i="10"/>
  <c r="H27" i="10"/>
  <c r="I27" i="10"/>
  <c r="J27" i="10"/>
  <c r="K27" i="10"/>
  <c r="L27" i="10"/>
  <c r="H28" i="10"/>
  <c r="I28" i="10"/>
  <c r="J28" i="10"/>
  <c r="K28" i="10"/>
  <c r="L28" i="10"/>
  <c r="H29" i="10"/>
  <c r="I29" i="10"/>
  <c r="J29" i="10"/>
  <c r="K29" i="10"/>
  <c r="L29" i="10"/>
  <c r="H30" i="10"/>
  <c r="I30" i="10"/>
  <c r="J30" i="10"/>
  <c r="K30" i="10"/>
  <c r="L30" i="10"/>
  <c r="H31" i="10"/>
  <c r="I31" i="10"/>
  <c r="J31" i="10"/>
  <c r="K31" i="10"/>
  <c r="L31" i="10"/>
  <c r="H32" i="10"/>
  <c r="I32" i="10"/>
  <c r="J32" i="10"/>
  <c r="K32" i="10"/>
  <c r="L32" i="10"/>
  <c r="H33" i="10"/>
  <c r="I33" i="10"/>
  <c r="J33" i="10"/>
  <c r="K33" i="10"/>
  <c r="L33" i="10"/>
  <c r="H34" i="10"/>
  <c r="I34" i="10"/>
  <c r="J34" i="10"/>
  <c r="K34" i="10"/>
  <c r="L34" i="10"/>
  <c r="H35" i="10"/>
  <c r="I35" i="10"/>
  <c r="J35" i="10"/>
  <c r="K35" i="10"/>
  <c r="L35" i="10"/>
  <c r="H36" i="10"/>
  <c r="I36" i="10"/>
  <c r="J36" i="10"/>
  <c r="K36" i="10"/>
  <c r="L36" i="10"/>
  <c r="H37" i="10"/>
  <c r="I37" i="10"/>
  <c r="J37" i="10"/>
  <c r="K37" i="10"/>
  <c r="L37" i="10"/>
  <c r="H45" i="10"/>
  <c r="I45" i="10"/>
  <c r="J45" i="10"/>
  <c r="K45" i="10"/>
  <c r="L45" i="10"/>
  <c r="H46" i="10"/>
  <c r="I46" i="10"/>
  <c r="J46" i="10"/>
  <c r="K46" i="10"/>
  <c r="L46" i="10"/>
  <c r="H47" i="10"/>
  <c r="I47" i="10"/>
  <c r="J47" i="10"/>
  <c r="K47" i="10"/>
  <c r="L47" i="10"/>
  <c r="H48" i="10"/>
  <c r="I48" i="10"/>
  <c r="J48" i="10"/>
  <c r="K48" i="10"/>
  <c r="L48" i="10"/>
  <c r="H49" i="10"/>
  <c r="I49" i="10"/>
  <c r="J49" i="10"/>
  <c r="K49" i="10"/>
  <c r="L49" i="10"/>
  <c r="H50" i="10"/>
  <c r="I50" i="10"/>
  <c r="J50" i="10"/>
  <c r="K50" i="10"/>
  <c r="L50" i="10"/>
  <c r="H51" i="10"/>
  <c r="I51" i="10"/>
  <c r="J51" i="10"/>
  <c r="K51" i="10"/>
  <c r="L51" i="10"/>
  <c r="H52" i="10"/>
  <c r="I52" i="10"/>
  <c r="J52" i="10"/>
  <c r="K52" i="10"/>
  <c r="L52" i="10"/>
  <c r="H53" i="10"/>
  <c r="I53" i="10"/>
  <c r="J53" i="10"/>
  <c r="K53" i="10"/>
  <c r="L53" i="10"/>
  <c r="H54" i="10"/>
  <c r="I54" i="10"/>
  <c r="J54" i="10"/>
  <c r="K54" i="10"/>
  <c r="L54" i="10"/>
  <c r="H55" i="10"/>
  <c r="I55" i="10"/>
  <c r="J55" i="10"/>
  <c r="K55" i="10"/>
  <c r="L55" i="10"/>
  <c r="H56" i="10"/>
  <c r="I56" i="10"/>
  <c r="J56" i="10"/>
  <c r="K56" i="10"/>
  <c r="L56" i="10"/>
  <c r="H57" i="10"/>
  <c r="I57" i="10"/>
  <c r="J57" i="10"/>
  <c r="K57" i="10"/>
  <c r="L57" i="10"/>
  <c r="H58" i="10"/>
  <c r="I58" i="10"/>
  <c r="J58" i="10"/>
  <c r="K58" i="10"/>
  <c r="L58" i="10"/>
  <c r="H59" i="10"/>
  <c r="I59" i="10"/>
  <c r="J59" i="10"/>
  <c r="K59" i="10"/>
  <c r="L59" i="10"/>
  <c r="H60" i="10"/>
  <c r="I60" i="10"/>
  <c r="J60" i="10"/>
  <c r="K60" i="10"/>
  <c r="L60" i="10"/>
  <c r="H61" i="10"/>
  <c r="I61" i="10"/>
  <c r="J61" i="10"/>
  <c r="K61" i="10"/>
  <c r="L61" i="10"/>
  <c r="H62" i="10"/>
  <c r="I62" i="10"/>
  <c r="J62" i="10"/>
  <c r="K62" i="10"/>
  <c r="L62" i="10"/>
  <c r="H63" i="10"/>
  <c r="I63" i="10"/>
  <c r="J63" i="10"/>
  <c r="K63" i="10"/>
  <c r="L63" i="10"/>
  <c r="H64" i="10"/>
  <c r="I64" i="10"/>
  <c r="J64" i="10"/>
  <c r="K64" i="10"/>
  <c r="L64" i="10"/>
  <c r="H65" i="10"/>
  <c r="I65" i="10"/>
  <c r="J65" i="10"/>
  <c r="K65" i="10"/>
  <c r="L65" i="10"/>
  <c r="H66" i="10"/>
  <c r="I66" i="10"/>
  <c r="J66" i="10"/>
  <c r="K66" i="10"/>
  <c r="L66" i="10"/>
  <c r="H67" i="10"/>
  <c r="I67" i="10"/>
  <c r="J67" i="10"/>
  <c r="K67" i="10"/>
  <c r="L67" i="10"/>
  <c r="H68" i="10"/>
  <c r="I68" i="10"/>
  <c r="J68" i="10"/>
  <c r="K68" i="10"/>
  <c r="L68" i="10"/>
  <c r="H69" i="10"/>
  <c r="I69" i="10"/>
  <c r="J69" i="10"/>
  <c r="K69" i="10"/>
  <c r="L69" i="10"/>
  <c r="H70" i="10"/>
  <c r="I70" i="10"/>
  <c r="J70" i="10"/>
  <c r="K70" i="10"/>
  <c r="L70" i="10"/>
  <c r="H71" i="10"/>
  <c r="I71" i="10"/>
  <c r="J71" i="10"/>
  <c r="K71" i="10"/>
  <c r="L71" i="10"/>
  <c r="H72" i="10"/>
  <c r="I72" i="10"/>
  <c r="J72" i="10"/>
  <c r="K72" i="10"/>
  <c r="L72" i="10"/>
  <c r="H73" i="10"/>
  <c r="I73" i="10"/>
  <c r="J73" i="10"/>
  <c r="K73" i="10"/>
  <c r="L73" i="10"/>
  <c r="H74" i="10"/>
  <c r="I74" i="10"/>
  <c r="J74" i="10"/>
  <c r="K74" i="10"/>
  <c r="L74" i="10"/>
  <c r="H75" i="10"/>
  <c r="I75" i="10"/>
  <c r="J75" i="10"/>
  <c r="K75" i="10"/>
  <c r="L75" i="10"/>
  <c r="H76" i="10"/>
  <c r="I76" i="10"/>
  <c r="J76" i="10"/>
  <c r="K76" i="10"/>
  <c r="L76" i="10"/>
  <c r="H77" i="10"/>
  <c r="I77" i="10"/>
  <c r="J77" i="10"/>
  <c r="K77" i="10"/>
  <c r="L77" i="10"/>
  <c r="H78" i="10"/>
  <c r="I78" i="10"/>
  <c r="J78" i="10"/>
  <c r="K78" i="10"/>
  <c r="L78" i="10"/>
  <c r="H79" i="10"/>
  <c r="I79" i="10"/>
  <c r="J79" i="10"/>
  <c r="K79" i="10"/>
  <c r="L79" i="10"/>
  <c r="H80" i="10"/>
  <c r="I80" i="10"/>
  <c r="J80" i="10"/>
  <c r="K80" i="10"/>
  <c r="L80" i="10"/>
  <c r="H81" i="10"/>
  <c r="I81" i="10"/>
  <c r="J81" i="10"/>
  <c r="K81" i="10"/>
  <c r="L81" i="10"/>
  <c r="H82" i="10"/>
  <c r="I82" i="10"/>
  <c r="J82" i="10"/>
  <c r="K82" i="10"/>
  <c r="L82" i="10"/>
  <c r="H83" i="10"/>
  <c r="I83" i="10"/>
  <c r="J83" i="10"/>
  <c r="K83" i="10"/>
  <c r="L83" i="10"/>
  <c r="H84" i="10"/>
  <c r="I84" i="10"/>
  <c r="J84" i="10"/>
  <c r="K84" i="10"/>
  <c r="L84" i="10"/>
  <c r="H85" i="10"/>
  <c r="I85" i="10"/>
  <c r="J85" i="10"/>
  <c r="K85" i="10"/>
  <c r="L85" i="10"/>
  <c r="H86" i="10"/>
  <c r="I86" i="10"/>
  <c r="J86" i="10"/>
  <c r="K86" i="10"/>
  <c r="L86" i="10"/>
  <c r="H87" i="10"/>
  <c r="I87" i="10"/>
  <c r="J87" i="10"/>
  <c r="K87" i="10"/>
  <c r="L87" i="10"/>
  <c r="H88" i="10"/>
  <c r="I88" i="10"/>
  <c r="J88" i="10"/>
  <c r="K88" i="10"/>
  <c r="L88" i="10"/>
  <c r="H89" i="10"/>
  <c r="I89" i="10"/>
  <c r="J89" i="10"/>
  <c r="K89" i="10"/>
  <c r="L89" i="10"/>
  <c r="H90" i="10"/>
  <c r="I90" i="10"/>
  <c r="J90" i="10"/>
  <c r="K90" i="10"/>
  <c r="L90" i="10"/>
  <c r="H91" i="10"/>
  <c r="I91" i="10"/>
  <c r="J91" i="10"/>
  <c r="K91" i="10"/>
  <c r="L91" i="10"/>
  <c r="H92" i="10"/>
  <c r="I92" i="10"/>
  <c r="J92" i="10"/>
  <c r="K92" i="10"/>
  <c r="L92" i="10"/>
  <c r="H93" i="10"/>
  <c r="I93" i="10"/>
  <c r="J93" i="10"/>
  <c r="K93" i="10"/>
  <c r="L93" i="10"/>
  <c r="H94" i="10"/>
  <c r="I94" i="10"/>
  <c r="J94" i="10"/>
  <c r="K94" i="10"/>
  <c r="L94" i="10"/>
  <c r="H95" i="10"/>
  <c r="I95" i="10"/>
  <c r="J95" i="10"/>
  <c r="K95" i="10"/>
  <c r="L95" i="10"/>
  <c r="H96" i="10"/>
  <c r="I96" i="10"/>
  <c r="J96" i="10"/>
  <c r="K96" i="10"/>
  <c r="L96" i="10"/>
  <c r="H97" i="10"/>
  <c r="I97" i="10"/>
  <c r="J97" i="10"/>
  <c r="K97" i="10"/>
  <c r="L97" i="10"/>
  <c r="H98" i="10"/>
  <c r="I98" i="10"/>
  <c r="J98" i="10"/>
  <c r="K98" i="10"/>
  <c r="L98" i="10"/>
  <c r="H99" i="10"/>
  <c r="I99" i="10"/>
  <c r="J99" i="10"/>
  <c r="K99" i="10"/>
  <c r="L99" i="10"/>
  <c r="H100" i="10"/>
  <c r="I100" i="10"/>
  <c r="J100" i="10"/>
  <c r="K100" i="10"/>
  <c r="L100" i="10"/>
  <c r="H101" i="10"/>
  <c r="I101" i="10"/>
  <c r="J101" i="10"/>
  <c r="K101" i="10"/>
  <c r="L101" i="10"/>
  <c r="H102" i="10"/>
  <c r="I102" i="10"/>
  <c r="J102" i="10"/>
  <c r="K102" i="10"/>
  <c r="L102" i="10"/>
  <c r="H103" i="10"/>
  <c r="I103" i="10"/>
  <c r="J103" i="10"/>
  <c r="K103" i="10"/>
  <c r="L103" i="10"/>
  <c r="H104" i="10"/>
  <c r="I104" i="10"/>
  <c r="J104" i="10"/>
  <c r="K104" i="10"/>
  <c r="L104" i="10"/>
  <c r="H105" i="10"/>
  <c r="I105" i="10"/>
  <c r="J105" i="10"/>
  <c r="K105" i="10"/>
  <c r="L105" i="10"/>
  <c r="H106" i="10"/>
  <c r="I106" i="10"/>
  <c r="J106" i="10"/>
  <c r="K106" i="10"/>
  <c r="L106" i="10"/>
  <c r="H107" i="10"/>
  <c r="I107" i="10"/>
  <c r="J107" i="10"/>
  <c r="K107" i="10"/>
  <c r="L107" i="10"/>
  <c r="H108" i="10"/>
  <c r="I108" i="10"/>
  <c r="J108" i="10"/>
  <c r="K108" i="10"/>
  <c r="L108" i="10"/>
  <c r="H109" i="10"/>
  <c r="I109" i="10"/>
  <c r="J109" i="10"/>
  <c r="K109" i="10"/>
  <c r="L109" i="10"/>
  <c r="H110" i="10"/>
  <c r="I110" i="10"/>
  <c r="J110" i="10"/>
  <c r="K110" i="10"/>
  <c r="L110" i="10"/>
  <c r="H111" i="10"/>
  <c r="I111" i="10"/>
  <c r="J111" i="10"/>
  <c r="K111" i="10"/>
  <c r="L111" i="10"/>
  <c r="H112" i="10"/>
  <c r="I112" i="10"/>
  <c r="J112" i="10"/>
  <c r="K112" i="10"/>
  <c r="L112" i="10"/>
  <c r="H113" i="10"/>
  <c r="I113" i="10"/>
  <c r="J113" i="10"/>
  <c r="K113" i="10"/>
  <c r="L113" i="10"/>
  <c r="H5" i="6" l="1"/>
  <c r="I5" i="6" s="1"/>
  <c r="H4" i="6"/>
  <c r="I4" i="6" s="1"/>
  <c r="H3" i="6"/>
  <c r="I3" i="6" s="1"/>
  <c r="H2" i="6"/>
  <c r="I2" i="6" s="1"/>
  <c r="J2" i="5" l="1"/>
  <c r="J3" i="5"/>
  <c r="J4" i="5"/>
  <c r="J5" i="5"/>
  <c r="J6" i="5"/>
  <c r="J7" i="5"/>
  <c r="J8" i="5"/>
  <c r="J10" i="5"/>
  <c r="J9" i="5"/>
  <c r="J11" i="5"/>
  <c r="J12" i="5"/>
  <c r="J14" i="5"/>
  <c r="J13" i="5"/>
  <c r="J15" i="5"/>
  <c r="J16" i="5"/>
  <c r="J17" i="5"/>
  <c r="J20" i="5"/>
  <c r="J19" i="5"/>
  <c r="J18" i="5"/>
  <c r="J21" i="5"/>
  <c r="K2" i="5"/>
  <c r="K3" i="5"/>
  <c r="K4" i="5"/>
  <c r="K5" i="5"/>
  <c r="K6" i="5"/>
  <c r="K7" i="5"/>
  <c r="K8" i="5"/>
  <c r="K10" i="5"/>
  <c r="K9" i="5"/>
  <c r="K11" i="5"/>
  <c r="K12" i="5"/>
  <c r="K14" i="5"/>
  <c r="K13" i="5"/>
  <c r="K15" i="5"/>
  <c r="K16" i="5"/>
  <c r="K17" i="5"/>
  <c r="K20" i="5"/>
  <c r="K19" i="5"/>
  <c r="K18" i="5"/>
  <c r="K21" i="5"/>
  <c r="D40" i="4" l="1"/>
  <c r="D39" i="4"/>
  <c r="D38" i="4"/>
  <c r="D37" i="4"/>
  <c r="D35" i="4"/>
  <c r="D36" i="4"/>
  <c r="D34" i="4"/>
  <c r="D33" i="4"/>
  <c r="D32" i="4"/>
  <c r="D31" i="4"/>
  <c r="D30" i="4"/>
  <c r="D29" i="4"/>
  <c r="D27" i="4"/>
  <c r="D28" i="4"/>
  <c r="D26" i="4"/>
  <c r="D25" i="4"/>
  <c r="D24" i="4"/>
  <c r="D22" i="4"/>
  <c r="D23" i="4"/>
  <c r="D21" i="4"/>
  <c r="D20" i="4"/>
  <c r="D19" i="4"/>
  <c r="D18" i="4"/>
  <c r="D17" i="4"/>
  <c r="D16" i="4"/>
  <c r="D14" i="4"/>
  <c r="D15" i="4"/>
  <c r="D10" i="4"/>
  <c r="D12" i="4"/>
  <c r="D11" i="4"/>
  <c r="D7" i="4"/>
  <c r="D8" i="4"/>
  <c r="D9" i="4"/>
  <c r="D13" i="4"/>
  <c r="D4" i="4"/>
  <c r="D6" i="4"/>
  <c r="D5" i="4"/>
  <c r="D3" i="4"/>
  <c r="D2" i="4"/>
  <c r="D3" i="3"/>
  <c r="C3" i="3"/>
  <c r="B3" i="3"/>
  <c r="D4" i="3"/>
  <c r="C4" i="3"/>
  <c r="B4" i="3"/>
  <c r="D13" i="3"/>
  <c r="C13" i="3"/>
  <c r="B13" i="3"/>
  <c r="D5" i="3"/>
  <c r="C5" i="3"/>
  <c r="B5" i="3"/>
  <c r="D16" i="3"/>
  <c r="C16" i="3"/>
  <c r="B16" i="3"/>
  <c r="D7" i="3"/>
  <c r="C7" i="3"/>
  <c r="B7" i="3"/>
  <c r="D14" i="3"/>
  <c r="C14" i="3"/>
  <c r="B14" i="3"/>
  <c r="D8" i="3"/>
  <c r="C8" i="3"/>
  <c r="B8" i="3"/>
  <c r="D20" i="3"/>
  <c r="C20" i="3"/>
  <c r="B20" i="3"/>
  <c r="D2" i="3"/>
  <c r="C2" i="3"/>
  <c r="B2" i="3"/>
  <c r="D18" i="3"/>
  <c r="C18" i="3"/>
  <c r="B18" i="3"/>
  <c r="D10" i="3"/>
  <c r="C10" i="3"/>
  <c r="B10" i="3"/>
  <c r="D11" i="3"/>
  <c r="C11" i="3"/>
  <c r="B11" i="3"/>
  <c r="D12" i="3"/>
  <c r="C12" i="3"/>
  <c r="B12" i="3"/>
  <c r="D15" i="3"/>
  <c r="C15" i="3"/>
  <c r="B15" i="3"/>
  <c r="D9" i="3"/>
  <c r="C9" i="3"/>
  <c r="B9" i="3"/>
  <c r="D17" i="3"/>
  <c r="C17" i="3"/>
  <c r="B17" i="3"/>
  <c r="D6" i="3"/>
  <c r="C6" i="3"/>
  <c r="B6" i="3"/>
  <c r="D19" i="3"/>
  <c r="C19" i="3"/>
  <c r="B19" i="3"/>
  <c r="D107" i="2"/>
  <c r="C107" i="2"/>
  <c r="B107" i="2"/>
  <c r="D106" i="2"/>
  <c r="C106" i="2"/>
  <c r="B106" i="2"/>
  <c r="D105" i="2"/>
  <c r="C105" i="2"/>
  <c r="B105" i="2"/>
  <c r="D104" i="2"/>
  <c r="C104" i="2"/>
  <c r="B104" i="2"/>
  <c r="D103" i="2"/>
  <c r="C103" i="2"/>
  <c r="B103" i="2"/>
  <c r="D102" i="2"/>
  <c r="C102" i="2"/>
  <c r="B102" i="2"/>
  <c r="D101" i="2"/>
  <c r="C101" i="2"/>
  <c r="B101" i="2"/>
  <c r="D100" i="2"/>
  <c r="C100" i="2"/>
  <c r="B100" i="2"/>
  <c r="D99" i="2"/>
  <c r="C99" i="2"/>
  <c r="B99" i="2"/>
  <c r="D98" i="2"/>
  <c r="C98" i="2"/>
  <c r="B98" i="2"/>
  <c r="D97" i="2"/>
  <c r="C97" i="2"/>
  <c r="B97" i="2"/>
  <c r="D96" i="2"/>
  <c r="C96" i="2"/>
  <c r="B96" i="2"/>
  <c r="D95" i="2"/>
  <c r="C95" i="2"/>
  <c r="B95" i="2"/>
  <c r="D94" i="2"/>
  <c r="C94" i="2"/>
  <c r="B94" i="2"/>
  <c r="D93" i="2"/>
  <c r="C93" i="2"/>
  <c r="B93" i="2"/>
  <c r="D92" i="2"/>
  <c r="C92" i="2"/>
  <c r="B92" i="2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D14" i="1"/>
  <c r="C14" i="1"/>
  <c r="B14" i="1"/>
  <c r="J14" i="1"/>
  <c r="I14" i="1"/>
  <c r="H14" i="1"/>
  <c r="G14" i="1"/>
  <c r="F14" i="1"/>
  <c r="E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<sst xmlns="http://schemas.openxmlformats.org/spreadsheetml/2006/main" count="277" uniqueCount="241">
  <si>
    <t>Dekade</t>
  </si>
  <si>
    <t>Spiele</t>
  </si>
  <si>
    <t>Siege</t>
  </si>
  <si>
    <t>Unentschieden</t>
  </si>
  <si>
    <t>Niederlagen</t>
  </si>
  <si>
    <t>Tore Österreich</t>
  </si>
  <si>
    <t>Tore Gegner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</si>
  <si>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</si>
  <si>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</si>
  <si>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</si>
  <si>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</si>
  <si>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</si>
  <si>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</si>
  <si>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</si>
  <si>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</si>
  <si>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</si>
  <si>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</si>
  <si>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</si>
  <si>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</si>
  <si>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Leistung</t>
  </si>
  <si>
    <t xml:space="preserve">ToreG pro Spiel </t>
  </si>
  <si>
    <t>ToreA pro Spiel</t>
  </si>
  <si>
    <t>Summe</t>
  </si>
  <si>
    <t>Jahr</t>
  </si>
  <si>
    <t>1902</t>
  </si>
  <si>
    <t>1903</t>
  </si>
  <si>
    <t>1904</t>
  </si>
  <si>
    <t>1905</t>
  </si>
  <si>
    <t>Teamchef</t>
  </si>
  <si>
    <t>Von</t>
  </si>
  <si>
    <t>Bis</t>
  </si>
  <si>
    <t>Hugo Meisl</t>
  </si>
  <si>
    <t>Josef Hickersberger</t>
  </si>
  <si>
    <t>Herbert Prochaska</t>
  </si>
  <si>
    <t>Leopold Stastny</t>
  </si>
  <si>
    <t>Walter Nausch</t>
  </si>
  <si>
    <t>Karl Decker</t>
  </si>
  <si>
    <t/>
  </si>
  <si>
    <t>Hans Krankl</t>
  </si>
  <si>
    <t>Helmut Senekowitsch</t>
  </si>
  <si>
    <t>Dietmar Constantini</t>
  </si>
  <si>
    <t>Karl Stotz</t>
  </si>
  <si>
    <t>Otto Baric</t>
  </si>
  <si>
    <t>Marcel Koller</t>
  </si>
  <si>
    <t>Branko Elsner</t>
  </si>
  <si>
    <t>Josef Argauer, Josef Molzer</t>
  </si>
  <si>
    <t>Heinrich Retschury</t>
  </si>
  <si>
    <t>Erich Hof</t>
  </si>
  <si>
    <t>Edi Frühwirth</t>
  </si>
  <si>
    <t>Edi Bauer</t>
  </si>
  <si>
    <t>SpielerName</t>
  </si>
  <si>
    <t>Tore</t>
  </si>
  <si>
    <t>Polster</t>
  </si>
  <si>
    <t>Krankl</t>
  </si>
  <si>
    <t>Horvath</t>
  </si>
  <si>
    <t>Schall</t>
  </si>
  <si>
    <t>Herzog</t>
  </si>
  <si>
    <t>Sindelar</t>
  </si>
  <si>
    <t>Hof</t>
  </si>
  <si>
    <t>Zischek</t>
  </si>
  <si>
    <t>Schachner</t>
  </si>
  <si>
    <t>Wagner3</t>
  </si>
  <si>
    <t>Decker</t>
  </si>
  <si>
    <t>Probst</t>
  </si>
  <si>
    <t>Studnicka</t>
  </si>
  <si>
    <t>Swatosch</t>
  </si>
  <si>
    <t>JankoMarc</t>
  </si>
  <si>
    <t>Wessely</t>
  </si>
  <si>
    <t>Binder</t>
  </si>
  <si>
    <t>Melchior</t>
  </si>
  <si>
    <t>Nemec</t>
  </si>
  <si>
    <t>Jara</t>
  </si>
  <si>
    <t>Stöger</t>
  </si>
  <si>
    <t>Bican</t>
  </si>
  <si>
    <t>Kuthan</t>
  </si>
  <si>
    <t>Stojaspal</t>
  </si>
  <si>
    <t>VasticIvica</t>
  </si>
  <si>
    <t>Bauer</t>
  </si>
  <si>
    <t>Weselik</t>
  </si>
  <si>
    <t>AufhauserRene</t>
  </si>
  <si>
    <t>Dienst</t>
  </si>
  <si>
    <t>Gschweidl</t>
  </si>
  <si>
    <t>Hanappi</t>
  </si>
  <si>
    <t>IvanschitzAndreas</t>
  </si>
  <si>
    <t>OgrisA.</t>
  </si>
  <si>
    <t>Wieser</t>
  </si>
  <si>
    <t>HarnikMartin</t>
  </si>
  <si>
    <t>Körner</t>
  </si>
  <si>
    <t>Kreuz</t>
  </si>
  <si>
    <t>Tore/Spiel</t>
  </si>
  <si>
    <t>Huber1</t>
  </si>
  <si>
    <t>ProhaskaHerbert</t>
  </si>
  <si>
    <t>Gegner</t>
  </si>
  <si>
    <t>Ungarn</t>
  </si>
  <si>
    <t>Schweiz</t>
  </si>
  <si>
    <t>Deutschland</t>
  </si>
  <si>
    <t>Italien</t>
  </si>
  <si>
    <t>CSSR</t>
  </si>
  <si>
    <t>Schweden</t>
  </si>
  <si>
    <t>Frankreich</t>
  </si>
  <si>
    <t>Schottland</t>
  </si>
  <si>
    <t>Jugoslawien</t>
  </si>
  <si>
    <t>Niederlande</t>
  </si>
  <si>
    <t>England</t>
  </si>
  <si>
    <t>Spanien</t>
  </si>
  <si>
    <t>UDSSR</t>
  </si>
  <si>
    <t>Türkei</t>
  </si>
  <si>
    <t>Irland</t>
  </si>
  <si>
    <t>Belgien</t>
  </si>
  <si>
    <t>Griechenland</t>
  </si>
  <si>
    <t>Portugal</t>
  </si>
  <si>
    <t>Norwegen</t>
  </si>
  <si>
    <t>Finnland</t>
  </si>
  <si>
    <t>S</t>
  </si>
  <si>
    <t>U</t>
  </si>
  <si>
    <t>N</t>
  </si>
  <si>
    <t>Tore A</t>
  </si>
  <si>
    <t>Tore G</t>
  </si>
  <si>
    <t>Leistung T</t>
  </si>
  <si>
    <t>A</t>
  </si>
  <si>
    <t>H</t>
  </si>
  <si>
    <t>Gesamt</t>
  </si>
  <si>
    <t>2012/13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</si>
  <si>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</si>
  <si>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</si>
  <si>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</si>
  <si>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</si>
  <si>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</si>
  <si>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</si>
  <si>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</si>
  <si>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</si>
  <si>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</si>
  <si>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</si>
  <si>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2001/02</t>
  </si>
  <si>
    <t>2000/01</t>
  </si>
  <si>
    <t>1999/00</t>
  </si>
  <si>
    <t>1998/99</t>
  </si>
  <si>
    <t>1997/98</t>
  </si>
  <si>
    <t>1996/97</t>
  </si>
  <si>
    <t>1995/96</t>
  </si>
  <si>
    <t>1994/95</t>
  </si>
  <si>
    <t>1993/94</t>
  </si>
  <si>
    <t>1992/93</t>
  </si>
  <si>
    <t>1991/92</t>
  </si>
  <si>
    <t>1990/91</t>
  </si>
  <si>
    <t>1989/90</t>
  </si>
  <si>
    <t>1988/89</t>
  </si>
  <si>
    <t>1987/88</t>
  </si>
  <si>
    <t>1986/87</t>
  </si>
  <si>
    <t>1985/86</t>
  </si>
  <si>
    <t>1984/85</t>
  </si>
  <si>
    <t>1983/84</t>
  </si>
  <si>
    <t>1982/83</t>
  </si>
  <si>
    <t>1981/82</t>
  </si>
  <si>
    <t>1980/81</t>
  </si>
  <si>
    <t>1979/80</t>
  </si>
  <si>
    <t>1978/79</t>
  </si>
  <si>
    <t>1977/78</t>
  </si>
  <si>
    <t>1976/77</t>
  </si>
  <si>
    <t>1975/76</t>
  </si>
  <si>
    <t>1974/75</t>
  </si>
  <si>
    <t>1973/74</t>
  </si>
  <si>
    <t>1972/73</t>
  </si>
  <si>
    <t>1971/72</t>
  </si>
  <si>
    <t>1970/71</t>
  </si>
  <si>
    <t>1969/70</t>
  </si>
  <si>
    <t>1968/69</t>
  </si>
  <si>
    <t>1967/68</t>
  </si>
  <si>
    <t>1966/67</t>
  </si>
  <si>
    <t>1965/66</t>
  </si>
  <si>
    <t>1964/65</t>
  </si>
  <si>
    <t>1963/64</t>
  </si>
  <si>
    <t>1962/63</t>
  </si>
  <si>
    <t>1961/62</t>
  </si>
  <si>
    <t>1960/61</t>
  </si>
  <si>
    <t>1959/60</t>
  </si>
  <si>
    <t>1958/59</t>
  </si>
  <si>
    <t>1957/58</t>
  </si>
  <si>
    <t>1956/57</t>
  </si>
  <si>
    <t>1955/56</t>
  </si>
  <si>
    <t>1954/55</t>
  </si>
  <si>
    <t>1953/54</t>
  </si>
  <si>
    <t>1952/53</t>
  </si>
  <si>
    <t>1951/52</t>
  </si>
  <si>
    <t>1950/51</t>
  </si>
  <si>
    <t>1949/50</t>
  </si>
  <si>
    <t>1948/49</t>
  </si>
  <si>
    <t>1947/48</t>
  </si>
  <si>
    <t>1946/47</t>
  </si>
  <si>
    <t>1945/46</t>
  </si>
  <si>
    <t>1944/45</t>
  </si>
  <si>
    <t>1943/44</t>
  </si>
  <si>
    <t>1942/43</t>
  </si>
  <si>
    <t>1941/42</t>
  </si>
  <si>
    <t>1940/41</t>
  </si>
  <si>
    <t>1939/40</t>
  </si>
  <si>
    <t>1938/39</t>
  </si>
  <si>
    <t>1937/38</t>
  </si>
  <si>
    <t>1936/37</t>
  </si>
  <si>
    <t>1935/36</t>
  </si>
  <si>
    <t>1934/35</t>
  </si>
  <si>
    <t>1933/34</t>
  </si>
  <si>
    <t>1932/33</t>
  </si>
  <si>
    <t>1931/32</t>
  </si>
  <si>
    <t>1930/31</t>
  </si>
  <si>
    <t>1929/30</t>
  </si>
  <si>
    <t>1928/29</t>
  </si>
  <si>
    <t>1927/28</t>
  </si>
  <si>
    <t>1926/27</t>
  </si>
  <si>
    <t>1925/26</t>
  </si>
  <si>
    <t>1924/25</t>
  </si>
  <si>
    <t>1923/24</t>
  </si>
  <si>
    <t>1922/23</t>
  </si>
  <si>
    <t>1921/22</t>
  </si>
  <si>
    <t>1920/21</t>
  </si>
  <si>
    <t>1919/20</t>
  </si>
  <si>
    <t>1918/19</t>
  </si>
  <si>
    <t>1917/18</t>
  </si>
  <si>
    <t>1916/17</t>
  </si>
  <si>
    <t>1915/16</t>
  </si>
  <si>
    <t>1914/15</t>
  </si>
  <si>
    <t>1913/14</t>
  </si>
  <si>
    <t>1912/13</t>
  </si>
  <si>
    <t>1911/12</t>
  </si>
  <si>
    <t>1910/11</t>
  </si>
  <si>
    <t>1909/10</t>
  </si>
  <si>
    <t>1908/09</t>
  </si>
  <si>
    <t>1907/08</t>
  </si>
  <si>
    <t>1906/07</t>
  </si>
  <si>
    <t>1905/06</t>
  </si>
  <si>
    <t>1904/05</t>
  </si>
  <si>
    <t>1903/04</t>
  </si>
  <si>
    <t>1902/03</t>
  </si>
  <si>
    <t>Ausland</t>
  </si>
  <si>
    <t>Bundesländer</t>
  </si>
  <si>
    <t>Wien</t>
  </si>
  <si>
    <t>Österreich</t>
  </si>
  <si>
    <t>Spieler pro Spiel</t>
  </si>
  <si>
    <t>Spieler</t>
  </si>
  <si>
    <t>Saison</t>
  </si>
  <si>
    <t>2013/14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</si>
</sst>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\-mmm\-yy"/>
    <numFmt numFmtId="166" formatCode="0.0_ ;[Red]\-0.0\ 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</cellStyleXfs>
  <cellXfs count="37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9" fontId="1" fillId="0" borderId="2" xfId="1" applyNumberFormat="1" applyFont="1" applyFill="1" applyBorder="1" applyAlignment="1">
      <alignment wrapText="1"/>
    </xf>
    <xf numFmtId="164" fontId="1" fillId="0" borderId="2" xfId="1" applyNumberFormat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right" wrapText="1"/>
    </xf>
    <xf numFmtId="49" fontId="3" fillId="2" borderId="1" xfId="2" applyNumberFormat="1" applyFont="1" applyFill="1" applyBorder="1" applyAlignment="1">
      <alignment horizontal="center"/>
    </xf>
    <xf numFmtId="49" fontId="3" fillId="0" borderId="2" xfId="2" applyNumberFormat="1" applyFont="1" applyFill="1" applyBorder="1" applyAlignment="1">
      <alignment horizontal="right" wrapText="1"/>
    </xf>
    <xf numFmtId="49" fontId="0" fillId="0" borderId="0" xfId="0" applyNumberFormat="1"/>
    <xf numFmtId="49" fontId="3" fillId="0" borderId="2" xfId="2" quotePrefix="1" applyNumberFormat="1" applyFont="1" applyFill="1" applyBorder="1" applyAlignment="1">
      <alignment horizontal="right" wrapText="1"/>
    </xf>
    <xf numFmtId="0" fontId="3" fillId="2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wrapText="1"/>
    </xf>
    <xf numFmtId="165" fontId="3" fillId="0" borderId="2" xfId="3" applyNumberFormat="1" applyFont="1" applyFill="1" applyBorder="1" applyAlignment="1">
      <alignment horizontal="right" wrapText="1"/>
    </xf>
    <xf numFmtId="0" fontId="3" fillId="0" borderId="2" xfId="3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/>
    </xf>
    <xf numFmtId="0" fontId="3" fillId="0" borderId="2" xfId="4" applyFont="1" applyFill="1" applyBorder="1" applyAlignment="1">
      <alignment wrapText="1"/>
    </xf>
    <xf numFmtId="0" fontId="3" fillId="0" borderId="2" xfId="4" applyFont="1" applyFill="1" applyBorder="1" applyAlignment="1">
      <alignment horizontal="right" wrapText="1"/>
    </xf>
    <xf numFmtId="2" fontId="3" fillId="2" borderId="1" xfId="4" applyNumberFormat="1" applyFont="1" applyFill="1" applyBorder="1" applyAlignment="1">
      <alignment horizontal="center"/>
    </xf>
    <xf numFmtId="2" fontId="3" fillId="0" borderId="2" xfId="4" applyNumberFormat="1" applyFont="1" applyFill="1" applyBorder="1" applyAlignment="1">
      <alignment wrapText="1"/>
    </xf>
    <xf numFmtId="2" fontId="0" fillId="0" borderId="0" xfId="0" applyNumberFormat="1"/>
    <xf numFmtId="165" fontId="1" fillId="0" borderId="2" xfId="1" applyNumberFormat="1" applyFont="1" applyFill="1" applyBorder="1" applyAlignment="1">
      <alignment horizontal="right" wrapText="1"/>
    </xf>
    <xf numFmtId="9" fontId="1" fillId="2" borderId="4" xfId="1" applyNumberFormat="1" applyFont="1" applyFill="1" applyBorder="1" applyAlignment="1">
      <alignment horizontal="center"/>
    </xf>
    <xf numFmtId="9" fontId="0" fillId="0" borderId="0" xfId="0" applyNumberFormat="1"/>
    <xf numFmtId="0" fontId="3" fillId="2" borderId="1" xfId="5" applyFont="1" applyFill="1" applyBorder="1" applyAlignment="1">
      <alignment horizontal="center"/>
    </xf>
    <xf numFmtId="0" fontId="3" fillId="0" borderId="2" xfId="5" applyFont="1" applyFill="1" applyBorder="1" applyAlignment="1">
      <alignment wrapText="1"/>
    </xf>
    <xf numFmtId="165" fontId="3" fillId="0" borderId="2" xfId="5" applyNumberFormat="1" applyFont="1" applyFill="1" applyBorder="1" applyAlignment="1">
      <alignment horizontal="right" wrapText="1"/>
    </xf>
    <xf numFmtId="0" fontId="3" fillId="0" borderId="2" xfId="5" applyFont="1" applyFill="1" applyBorder="1" applyAlignment="1">
      <alignment horizontal="right" wrapText="1"/>
    </xf>
    <xf numFmtId="166" fontId="3" fillId="2" borderId="4" xfId="5" applyNumberFormat="1" applyFont="1" applyFill="1" applyBorder="1" applyAlignment="1">
      <alignment horizontal="center"/>
    </xf>
    <xf numFmtId="166" fontId="0" fillId="0" borderId="0" xfId="0" applyNumberFormat="1"/>
    <xf numFmtId="0" fontId="1" fillId="2" borderId="1" xfId="6" applyFont="1" applyFill="1" applyBorder="1" applyAlignment="1">
      <alignment horizontal="center"/>
    </xf>
    <xf numFmtId="0" fontId="1" fillId="0" borderId="2" xfId="6" applyFont="1" applyFill="1" applyBorder="1" applyAlignment="1">
      <alignment horizontal="right" wrapText="1"/>
    </xf>
    <xf numFmtId="0" fontId="1" fillId="2" borderId="4" xfId="6" applyFont="1" applyFill="1" applyBorder="1" applyAlignment="1">
      <alignment horizontal="center"/>
    </xf>
    <xf numFmtId="0" fontId="1" fillId="0" borderId="2" xfId="6" applyFont="1" applyFill="1" applyBorder="1" applyAlignment="1">
      <alignment wrapText="1"/>
    </xf>
    <xf numFmtId="167" fontId="0" fillId="0" borderId="0" xfId="0" applyNumberFormat="1"/>
  </cellXfs>
  <cellStyles count="7">
    <cellStyle name="Standard" xfId="0" builtinId="0"/>
    <cellStyle name="Standard_Gesamt" xfId="6"/>
    <cellStyle name="Standard_Tabelle1" xfId="1"/>
    <cellStyle name="Standard_Tabelle1_1" xfId="5"/>
    <cellStyle name="Standard_Tabelle2" xfId="2"/>
    <cellStyle name="Standard_Tabelle3" xfId="3"/>
    <cellStyle name="Standard_Tabelle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Dekaden!$B$1</c:f>
              <c:strCache>
                <c:ptCount val="1"/>
                <c:pt idx="0">
                  <c:v>Leistung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Dekaden!$A$2:$A$13</c:f>
              <c:strCache>
                <c:ptCount val="12"/>
                <c:pt idx="0">
                  <c:v>1900-1909</c:v>
                </c:pt>
                <c:pt idx="1">
                  <c:v>1910-1919</c:v>
                </c:pt>
                <c:pt idx="2">
                  <c:v>1920-1929</c:v>
                </c:pt>
                <c:pt idx="3">
                  <c:v>1930-1939</c:v>
                </c:pt>
                <c:pt idx="4">
                  <c:v>1940-1949</c:v>
                </c:pt>
                <c:pt idx="5">
                  <c:v>1950-1959</c:v>
                </c:pt>
                <c:pt idx="6">
                  <c:v>1960-1969</c:v>
                </c:pt>
                <c:pt idx="7">
                  <c:v>1970-1979</c:v>
                </c:pt>
                <c:pt idx="8">
                  <c:v>1980-1989</c:v>
                </c:pt>
                <c:pt idx="9">
                  <c:v>1990-1999</c:v>
                </c:pt>
                <c:pt idx="10">
                  <c:v>2000-2009</c:v>
                </c:pt>
                <c:pt idx="11">
                  <c:v>2010-2019</c:v>
                </c:pt>
              </c:strCache>
            </c:strRef>
          </c:cat>
          <c:val>
            <c:numRef>
              <c:f>Dekaden!$B$2:$B$13</c:f>
              <c:numCache>
                <c:formatCode>0%</c:formatCode>
                <c:ptCount val="12"/>
                <c:pt idx="0">
                  <c:v>0.58333333333333337</c:v>
                </c:pt>
                <c:pt idx="1">
                  <c:v>0.46875</c:v>
                </c:pt>
                <c:pt idx="2">
                  <c:v>0.54761904761904767</c:v>
                </c:pt>
                <c:pt idx="3">
                  <c:v>0.69565217391304346</c:v>
                </c:pt>
                <c:pt idx="4">
                  <c:v>0.52</c:v>
                </c:pt>
                <c:pt idx="5">
                  <c:v>0.5161290322580645</c:v>
                </c:pt>
                <c:pt idx="6">
                  <c:v>0.48076923076923078</c:v>
                </c:pt>
                <c:pt idx="7">
                  <c:v>0.45833333333333331</c:v>
                </c:pt>
                <c:pt idx="8">
                  <c:v>0.58139534883720934</c:v>
                </c:pt>
                <c:pt idx="9">
                  <c:v>0.41025641025641024</c:v>
                </c:pt>
                <c:pt idx="10">
                  <c:v>0.550561797752809</c:v>
                </c:pt>
                <c:pt idx="11">
                  <c:v>0.41139240506329117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557248"/>
        <c:axId val="411561168"/>
      </c:lineChart>
      <c:catAx>
        <c:axId val="4115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1561168"/>
        <c:crosses val="autoZero"/>
        <c:auto val="1"/>
        <c:lblAlgn val="ctr"/>
        <c:lblOffset val="100"/>
        <c:noMultiLvlLbl val="0"/>
      </c:catAx>
      <c:valAx>
        <c:axId val="41156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15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5645085074846076E-2"/>
          <c:y val="0.10547053036128097"/>
          <c:w val="0.9028990568668952"/>
          <c:h val="0.70841097987751533"/>
        </c:manualLayout>
      </c:layout>
      <c:lineChart>
        <c:grouping val="standard"/>
        <c:varyColors val="0"/>
        <c:ser>
          <c:idx val="0"/>
          <c:order val="0"/>
          <c:tx>
            <c:strRef>
              <c:f>Jahre!$B$1</c:f>
              <c:strCache>
                <c:ptCount val="1"/>
                <c:pt idx="0">
                  <c:v>Leistung</c:v>
                </c:pt>
              </c:strCache>
            </c:strRef>
          </c:tx>
          <c:spPr>
            <a:ln w="3175" cap="rnd" cmpd="sng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53975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5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Jahre!$A$2:$A$107</c:f>
              <c:strCache>
                <c:ptCount val="106"/>
                <c:pt idx="0">
                  <c:v>1902</c:v>
                </c:pt>
                <c:pt idx="1">
                  <c:v>1903</c:v>
                </c:pt>
                <c:pt idx="2">
                  <c:v>1904</c:v>
                </c:pt>
                <c:pt idx="3">
                  <c:v>1905</c:v>
                </c:pt>
                <c:pt idx="4">
                  <c:v>1906</c:v>
                </c:pt>
                <c:pt idx="5">
                  <c:v>1907</c:v>
                </c:pt>
                <c:pt idx="6">
                  <c:v>1908</c:v>
                </c:pt>
                <c:pt idx="7">
                  <c:v>1909</c:v>
                </c:pt>
                <c:pt idx="8">
                  <c:v>1910</c:v>
                </c:pt>
                <c:pt idx="9">
                  <c:v>1911</c:v>
                </c:pt>
                <c:pt idx="10">
                  <c:v>1912</c:v>
                </c:pt>
                <c:pt idx="11">
                  <c:v>1913</c:v>
                </c:pt>
                <c:pt idx="12">
                  <c:v>1914</c:v>
                </c:pt>
                <c:pt idx="13">
                  <c:v>1915</c:v>
                </c:pt>
                <c:pt idx="14">
                  <c:v>1916</c:v>
                </c:pt>
                <c:pt idx="15">
                  <c:v>1917</c:v>
                </c:pt>
                <c:pt idx="16">
                  <c:v>1918</c:v>
                </c:pt>
                <c:pt idx="17">
                  <c:v>1919</c:v>
                </c:pt>
                <c:pt idx="18">
                  <c:v>1920</c:v>
                </c:pt>
                <c:pt idx="19">
                  <c:v>1921</c:v>
                </c:pt>
                <c:pt idx="20">
                  <c:v>1922</c:v>
                </c:pt>
                <c:pt idx="21">
                  <c:v>1923</c:v>
                </c:pt>
                <c:pt idx="22">
                  <c:v>1924</c:v>
                </c:pt>
                <c:pt idx="23">
                  <c:v>1925</c:v>
                </c:pt>
                <c:pt idx="24">
                  <c:v>1926</c:v>
                </c:pt>
                <c:pt idx="25">
                  <c:v>1927</c:v>
                </c:pt>
                <c:pt idx="26">
                  <c:v>1928</c:v>
                </c:pt>
                <c:pt idx="27">
                  <c:v>1929</c:v>
                </c:pt>
                <c:pt idx="28">
                  <c:v>1930</c:v>
                </c:pt>
                <c:pt idx="29">
                  <c:v>1931</c:v>
                </c:pt>
                <c:pt idx="30">
                  <c:v>1932</c:v>
                </c:pt>
                <c:pt idx="31">
                  <c:v>1933</c:v>
                </c:pt>
                <c:pt idx="32">
                  <c:v>1934</c:v>
                </c:pt>
                <c:pt idx="33">
                  <c:v>1935</c:v>
                </c:pt>
                <c:pt idx="34">
                  <c:v>1936</c:v>
                </c:pt>
                <c:pt idx="35">
                  <c:v>1937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  <c:pt idx="104">
                  <c:v>2013</c:v>
                </c:pt>
                <c:pt idx="105">
                  <c:v>2014</c:v>
                </c:pt>
              </c:strCache>
            </c:strRef>
          </c:cat>
          <c:val>
            <c:numRef>
              <c:f>Jahre!$B$2:$B$107</c:f>
              <c:numCache>
                <c:formatCode>0%</c:formatCode>
                <c:ptCount val="106"/>
                <c:pt idx="0">
                  <c:v>1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</c:v>
                </c:pt>
                <c:pt idx="5">
                  <c:v>0.5</c:v>
                </c:pt>
                <c:pt idx="6">
                  <c:v>0.5</c:v>
                </c:pt>
                <c:pt idx="7">
                  <c:v>0.25</c:v>
                </c:pt>
                <c:pt idx="8">
                  <c:v>0.5</c:v>
                </c:pt>
                <c:pt idx="9">
                  <c:v>0.66666666666666663</c:v>
                </c:pt>
                <c:pt idx="10">
                  <c:v>0.5625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0.5</c:v>
                </c:pt>
                <c:pt idx="14">
                  <c:v>0.625</c:v>
                </c:pt>
                <c:pt idx="15">
                  <c:v>0.21428571428571427</c:v>
                </c:pt>
                <c:pt idx="16">
                  <c:v>0.25</c:v>
                </c:pt>
                <c:pt idx="17">
                  <c:v>0.33333333333333331</c:v>
                </c:pt>
                <c:pt idx="18">
                  <c:v>0.83333333333333337</c:v>
                </c:pt>
                <c:pt idx="19">
                  <c:v>0.75</c:v>
                </c:pt>
                <c:pt idx="20">
                  <c:v>0.58333333333333337</c:v>
                </c:pt>
                <c:pt idx="21">
                  <c:v>0.41666666666666669</c:v>
                </c:pt>
                <c:pt idx="22">
                  <c:v>0.7</c:v>
                </c:pt>
                <c:pt idx="23">
                  <c:v>0.65</c:v>
                </c:pt>
                <c:pt idx="24">
                  <c:v>0.8571428571428571</c:v>
                </c:pt>
                <c:pt idx="25">
                  <c:v>0.5714285714285714</c:v>
                </c:pt>
                <c:pt idx="26">
                  <c:v>0.75</c:v>
                </c:pt>
                <c:pt idx="27">
                  <c:v>0.66666666666666663</c:v>
                </c:pt>
                <c:pt idx="28">
                  <c:v>0.4</c:v>
                </c:pt>
                <c:pt idx="29">
                  <c:v>0.77777777777777779</c:v>
                </c:pt>
                <c:pt idx="30">
                  <c:v>0.8125</c:v>
                </c:pt>
                <c:pt idx="31">
                  <c:v>0.625</c:v>
                </c:pt>
                <c:pt idx="32">
                  <c:v>0.68181818181818177</c:v>
                </c:pt>
                <c:pt idx="33">
                  <c:v>0.33333333333333331</c:v>
                </c:pt>
                <c:pt idx="34">
                  <c:v>0.625</c:v>
                </c:pt>
                <c:pt idx="35">
                  <c:v>0.625</c:v>
                </c:pt>
                <c:pt idx="36">
                  <c:v>0.33333333333333331</c:v>
                </c:pt>
                <c:pt idx="37">
                  <c:v>0.16666666666666666</c:v>
                </c:pt>
                <c:pt idx="38">
                  <c:v>0.5</c:v>
                </c:pt>
                <c:pt idx="39">
                  <c:v>0.5</c:v>
                </c:pt>
                <c:pt idx="40">
                  <c:v>0.5714285714285714</c:v>
                </c:pt>
                <c:pt idx="41">
                  <c:v>0.7857142857142857</c:v>
                </c:pt>
                <c:pt idx="42">
                  <c:v>0.58333333333333337</c:v>
                </c:pt>
                <c:pt idx="43">
                  <c:v>0.42857142857142855</c:v>
                </c:pt>
                <c:pt idx="44">
                  <c:v>0.41666666666666669</c:v>
                </c:pt>
                <c:pt idx="45">
                  <c:v>0.59090909090909094</c:v>
                </c:pt>
                <c:pt idx="46">
                  <c:v>0.5</c:v>
                </c:pt>
                <c:pt idx="47">
                  <c:v>0.2857142857142857</c:v>
                </c:pt>
                <c:pt idx="48">
                  <c:v>0.6875</c:v>
                </c:pt>
                <c:pt idx="49">
                  <c:v>0.375</c:v>
                </c:pt>
                <c:pt idx="50">
                  <c:v>0.66666666666666663</c:v>
                </c:pt>
                <c:pt idx="51">
                  <c:v>0.625</c:v>
                </c:pt>
                <c:pt idx="52">
                  <c:v>0.8</c:v>
                </c:pt>
                <c:pt idx="53">
                  <c:v>0.27777777777777779</c:v>
                </c:pt>
                <c:pt idx="54">
                  <c:v>0.21428571428571427</c:v>
                </c:pt>
                <c:pt idx="55">
                  <c:v>0.7</c:v>
                </c:pt>
                <c:pt idx="56">
                  <c:v>0.375</c:v>
                </c:pt>
                <c:pt idx="57">
                  <c:v>0.35714285714285715</c:v>
                </c:pt>
                <c:pt idx="58">
                  <c:v>0.35714285714285715</c:v>
                </c:pt>
                <c:pt idx="59">
                  <c:v>0.2857142857142857</c:v>
                </c:pt>
                <c:pt idx="60">
                  <c:v>0.66666666666666663</c:v>
                </c:pt>
                <c:pt idx="61">
                  <c:v>0.2857142857142857</c:v>
                </c:pt>
                <c:pt idx="62">
                  <c:v>0.5714285714285714</c:v>
                </c:pt>
                <c:pt idx="63">
                  <c:v>0.66666666666666663</c:v>
                </c:pt>
                <c:pt idx="64">
                  <c:v>0.2857142857142857</c:v>
                </c:pt>
                <c:pt idx="65">
                  <c:v>0.75</c:v>
                </c:pt>
                <c:pt idx="66">
                  <c:v>0.42857142857142855</c:v>
                </c:pt>
                <c:pt idx="67">
                  <c:v>0.625</c:v>
                </c:pt>
                <c:pt idx="68">
                  <c:v>0.8125</c:v>
                </c:pt>
                <c:pt idx="69">
                  <c:v>0.5</c:v>
                </c:pt>
                <c:pt idx="70">
                  <c:v>0.8125</c:v>
                </c:pt>
                <c:pt idx="71">
                  <c:v>0.6428571428571429</c:v>
                </c:pt>
                <c:pt idx="72">
                  <c:v>0.5</c:v>
                </c:pt>
                <c:pt idx="73">
                  <c:v>0.77272727272727271</c:v>
                </c:pt>
                <c:pt idx="74">
                  <c:v>0.33333333333333331</c:v>
                </c:pt>
                <c:pt idx="75">
                  <c:v>0.41666666666666669</c:v>
                </c:pt>
                <c:pt idx="76">
                  <c:v>0.33333333333333331</c:v>
                </c:pt>
                <c:pt idx="77">
                  <c:v>0.58333333333333337</c:v>
                </c:pt>
                <c:pt idx="78">
                  <c:v>0.33333333333333331</c:v>
                </c:pt>
                <c:pt idx="79">
                  <c:v>0.44444444444444442</c:v>
                </c:pt>
                <c:pt idx="80">
                  <c:v>0.45</c:v>
                </c:pt>
                <c:pt idx="81">
                  <c:v>0.45833333333333331</c:v>
                </c:pt>
                <c:pt idx="82">
                  <c:v>0.25</c:v>
                </c:pt>
                <c:pt idx="83">
                  <c:v>0.4</c:v>
                </c:pt>
                <c:pt idx="84">
                  <c:v>0.44444444444444442</c:v>
                </c:pt>
                <c:pt idx="85">
                  <c:v>0.3125</c:v>
                </c:pt>
                <c:pt idx="86">
                  <c:v>0.6428571428571429</c:v>
                </c:pt>
                <c:pt idx="87">
                  <c:v>0.91666666666666663</c:v>
                </c:pt>
                <c:pt idx="88">
                  <c:v>0.75</c:v>
                </c:pt>
                <c:pt idx="89">
                  <c:v>0.54545454545454541</c:v>
                </c:pt>
                <c:pt idx="90">
                  <c:v>0.5</c:v>
                </c:pt>
                <c:pt idx="91">
                  <c:v>0.5</c:v>
                </c:pt>
                <c:pt idx="92">
                  <c:v>0.4</c:v>
                </c:pt>
                <c:pt idx="93">
                  <c:v>0.4375</c:v>
                </c:pt>
                <c:pt idx="94">
                  <c:v>0.4375</c:v>
                </c:pt>
                <c:pt idx="95">
                  <c:v>0.5</c:v>
                </c:pt>
                <c:pt idx="96">
                  <c:v>0.55555555555555558</c:v>
                </c:pt>
                <c:pt idx="97">
                  <c:v>0.4375</c:v>
                </c:pt>
                <c:pt idx="98">
                  <c:v>0.33333333333333331</c:v>
                </c:pt>
                <c:pt idx="99">
                  <c:v>0.30769230769230771</c:v>
                </c:pt>
                <c:pt idx="100">
                  <c:v>0.3888888888888889</c:v>
                </c:pt>
                <c:pt idx="101">
                  <c:v>0.5</c:v>
                </c:pt>
                <c:pt idx="102">
                  <c:v>0.27272727272727271</c:v>
                </c:pt>
                <c:pt idx="103">
                  <c:v>0.625</c:v>
                </c:pt>
                <c:pt idx="104">
                  <c:v>0.55000000000000004</c:v>
                </c:pt>
                <c:pt idx="105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556856"/>
        <c:axId val="411559600"/>
      </c:lineChart>
      <c:catAx>
        <c:axId val="411556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1559600"/>
        <c:crosses val="autoZero"/>
        <c:auto val="1"/>
        <c:lblAlgn val="ctr"/>
        <c:lblOffset val="100"/>
        <c:noMultiLvlLbl val="0"/>
      </c:catAx>
      <c:valAx>
        <c:axId val="4115596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1556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50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Tore!$D$1</c:f>
              <c:strCache>
                <c:ptCount val="1"/>
                <c:pt idx="0">
                  <c:v>Tore/Spiel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Tore!$A$2:$A$40</c:f>
              <c:strCache>
                <c:ptCount val="39"/>
                <c:pt idx="0">
                  <c:v>ProhaskaHerbert</c:v>
                </c:pt>
                <c:pt idx="1">
                  <c:v>Kreuz</c:v>
                </c:pt>
                <c:pt idx="2">
                  <c:v>HarnikMartin</c:v>
                </c:pt>
                <c:pt idx="3">
                  <c:v>Körner</c:v>
                </c:pt>
                <c:pt idx="4">
                  <c:v>Huber1</c:v>
                </c:pt>
                <c:pt idx="5">
                  <c:v>Hanappi</c:v>
                </c:pt>
                <c:pt idx="6">
                  <c:v>IvanschitzAndreas</c:v>
                </c:pt>
                <c:pt idx="7">
                  <c:v>OgrisA.</c:v>
                </c:pt>
                <c:pt idx="8">
                  <c:v>AufhauserRene</c:v>
                </c:pt>
                <c:pt idx="9">
                  <c:v>Gschweidl</c:v>
                </c:pt>
                <c:pt idx="10">
                  <c:v>Dienst</c:v>
                </c:pt>
                <c:pt idx="11">
                  <c:v>Wieser</c:v>
                </c:pt>
                <c:pt idx="12">
                  <c:v>Bauer</c:v>
                </c:pt>
                <c:pt idx="13">
                  <c:v>Weselik</c:v>
                </c:pt>
                <c:pt idx="14">
                  <c:v>VasticIvica</c:v>
                </c:pt>
                <c:pt idx="15">
                  <c:v>Stojaspal</c:v>
                </c:pt>
                <c:pt idx="16">
                  <c:v>Kuthan</c:v>
                </c:pt>
                <c:pt idx="17">
                  <c:v>Bican</c:v>
                </c:pt>
                <c:pt idx="18">
                  <c:v>Stöger</c:v>
                </c:pt>
                <c:pt idx="19">
                  <c:v>Jara</c:v>
                </c:pt>
                <c:pt idx="20">
                  <c:v>Melchior</c:v>
                </c:pt>
                <c:pt idx="21">
                  <c:v>Nemec</c:v>
                </c:pt>
                <c:pt idx="22">
                  <c:v>Binder</c:v>
                </c:pt>
                <c:pt idx="23">
                  <c:v>Wessely</c:v>
                </c:pt>
                <c:pt idx="24">
                  <c:v>JankoMarc</c:v>
                </c:pt>
                <c:pt idx="25">
                  <c:v>Studnicka</c:v>
                </c:pt>
                <c:pt idx="26">
                  <c:v>Swatosch</c:v>
                </c:pt>
                <c:pt idx="27">
                  <c:v>Probst</c:v>
                </c:pt>
                <c:pt idx="28">
                  <c:v>Decker</c:v>
                </c:pt>
                <c:pt idx="29">
                  <c:v>Wagner3</c:v>
                </c:pt>
                <c:pt idx="30">
                  <c:v>Schachner</c:v>
                </c:pt>
                <c:pt idx="31">
                  <c:v>Zischek</c:v>
                </c:pt>
                <c:pt idx="32">
                  <c:v>Hof</c:v>
                </c:pt>
                <c:pt idx="33">
                  <c:v>Herzog</c:v>
                </c:pt>
                <c:pt idx="34">
                  <c:v>Sindelar</c:v>
                </c:pt>
                <c:pt idx="35">
                  <c:v>Schall</c:v>
                </c:pt>
                <c:pt idx="36">
                  <c:v>Horvath</c:v>
                </c:pt>
                <c:pt idx="37">
                  <c:v>Krankl</c:v>
                </c:pt>
                <c:pt idx="38">
                  <c:v>Polster</c:v>
                </c:pt>
              </c:strCache>
            </c:strRef>
          </c:cat>
          <c:val>
            <c:numRef>
              <c:f>Tore!$D$2:$D$40</c:f>
              <c:numCache>
                <c:formatCode>0.00</c:formatCode>
                <c:ptCount val="39"/>
                <c:pt idx="0">
                  <c:v>0.12048192771084337</c:v>
                </c:pt>
                <c:pt idx="1">
                  <c:v>0.17857142857142858</c:v>
                </c:pt>
                <c:pt idx="2">
                  <c:v>0.23255813953488372</c:v>
                </c:pt>
                <c:pt idx="3">
                  <c:v>0.47619047619047616</c:v>
                </c:pt>
                <c:pt idx="4">
                  <c:v>0.83333333333333337</c:v>
                </c:pt>
                <c:pt idx="5">
                  <c:v>0.12903225806451613</c:v>
                </c:pt>
                <c:pt idx="6">
                  <c:v>0.17910447761194029</c:v>
                </c:pt>
                <c:pt idx="7">
                  <c:v>0.19047619047619047</c:v>
                </c:pt>
                <c:pt idx="8">
                  <c:v>0.20689655172413793</c:v>
                </c:pt>
                <c:pt idx="9">
                  <c:v>0.27272727272727271</c:v>
                </c:pt>
                <c:pt idx="10">
                  <c:v>0.44444444444444442</c:v>
                </c:pt>
                <c:pt idx="11">
                  <c:v>0.44444444444444442</c:v>
                </c:pt>
                <c:pt idx="12">
                  <c:v>0.56521739130434778</c:v>
                </c:pt>
                <c:pt idx="13">
                  <c:v>1.1818181818181819</c:v>
                </c:pt>
                <c:pt idx="14">
                  <c:v>0.28000000000000003</c:v>
                </c:pt>
                <c:pt idx="15">
                  <c:v>0.4375</c:v>
                </c:pt>
                <c:pt idx="16">
                  <c:v>0.58333333333333337</c:v>
                </c:pt>
                <c:pt idx="17">
                  <c:v>0.73684210526315785</c:v>
                </c:pt>
                <c:pt idx="18">
                  <c:v>0.23076923076923078</c:v>
                </c:pt>
                <c:pt idx="19">
                  <c:v>0.25423728813559321</c:v>
                </c:pt>
                <c:pt idx="20">
                  <c:v>0.44444444444444442</c:v>
                </c:pt>
                <c:pt idx="21">
                  <c:v>0.55172413793103448</c:v>
                </c:pt>
                <c:pt idx="22">
                  <c:v>0.84210526315789469</c:v>
                </c:pt>
                <c:pt idx="23">
                  <c:v>0.42499999999999999</c:v>
                </c:pt>
                <c:pt idx="24">
                  <c:v>0.44736842105263158</c:v>
                </c:pt>
                <c:pt idx="25">
                  <c:v>0.6428571428571429</c:v>
                </c:pt>
                <c:pt idx="26">
                  <c:v>0.69230769230769229</c:v>
                </c:pt>
                <c:pt idx="27">
                  <c:v>0.94736842105263153</c:v>
                </c:pt>
                <c:pt idx="28">
                  <c:v>0.76</c:v>
                </c:pt>
                <c:pt idx="29">
                  <c:v>0.45833333333333331</c:v>
                </c:pt>
                <c:pt idx="30">
                  <c:v>0.359375</c:v>
                </c:pt>
                <c:pt idx="31">
                  <c:v>0.6</c:v>
                </c:pt>
                <c:pt idx="32">
                  <c:v>0.75</c:v>
                </c:pt>
                <c:pt idx="33">
                  <c:v>0.25242718446601942</c:v>
                </c:pt>
                <c:pt idx="34">
                  <c:v>0.60465116279069764</c:v>
                </c:pt>
                <c:pt idx="35">
                  <c:v>0.9642857142857143</c:v>
                </c:pt>
                <c:pt idx="36">
                  <c:v>0.61702127659574468</c:v>
                </c:pt>
                <c:pt idx="37">
                  <c:v>0.49275362318840582</c:v>
                </c:pt>
                <c:pt idx="38">
                  <c:v>0.45263157894736844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1560384"/>
        <c:axId val="411560776"/>
      </c:barChart>
      <c:catAx>
        <c:axId val="411560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1560776"/>
        <c:crosses val="autoZero"/>
        <c:auto val="1"/>
        <c:lblAlgn val="ctr"/>
        <c:lblOffset val="100"/>
        <c:noMultiLvlLbl val="0"/>
      </c:catAx>
      <c:valAx>
        <c:axId val="411560776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156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Tore!$B$1</c:f>
              <c:strCache>
                <c:ptCount val="1"/>
                <c:pt idx="0">
                  <c:v>Tore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Tore!$A$2:$A$40</c:f>
              <c:strCache>
                <c:ptCount val="39"/>
                <c:pt idx="0">
                  <c:v>ProhaskaHerbert</c:v>
                </c:pt>
                <c:pt idx="1">
                  <c:v>Kreuz</c:v>
                </c:pt>
                <c:pt idx="2">
                  <c:v>HarnikMartin</c:v>
                </c:pt>
                <c:pt idx="3">
                  <c:v>Körner</c:v>
                </c:pt>
                <c:pt idx="4">
                  <c:v>Huber1</c:v>
                </c:pt>
                <c:pt idx="5">
                  <c:v>Hanappi</c:v>
                </c:pt>
                <c:pt idx="6">
                  <c:v>IvanschitzAndreas</c:v>
                </c:pt>
                <c:pt idx="7">
                  <c:v>OgrisA.</c:v>
                </c:pt>
                <c:pt idx="8">
                  <c:v>AufhauserRene</c:v>
                </c:pt>
                <c:pt idx="9">
                  <c:v>Gschweidl</c:v>
                </c:pt>
                <c:pt idx="10">
                  <c:v>Dienst</c:v>
                </c:pt>
                <c:pt idx="11">
                  <c:v>Wieser</c:v>
                </c:pt>
                <c:pt idx="12">
                  <c:v>Bauer</c:v>
                </c:pt>
                <c:pt idx="13">
                  <c:v>Weselik</c:v>
                </c:pt>
                <c:pt idx="14">
                  <c:v>VasticIvica</c:v>
                </c:pt>
                <c:pt idx="15">
                  <c:v>Stojaspal</c:v>
                </c:pt>
                <c:pt idx="16">
                  <c:v>Kuthan</c:v>
                </c:pt>
                <c:pt idx="17">
                  <c:v>Bican</c:v>
                </c:pt>
                <c:pt idx="18">
                  <c:v>Stöger</c:v>
                </c:pt>
                <c:pt idx="19">
                  <c:v>Jara</c:v>
                </c:pt>
                <c:pt idx="20">
                  <c:v>Melchior</c:v>
                </c:pt>
                <c:pt idx="21">
                  <c:v>Nemec</c:v>
                </c:pt>
                <c:pt idx="22">
                  <c:v>Binder</c:v>
                </c:pt>
                <c:pt idx="23">
                  <c:v>Wessely</c:v>
                </c:pt>
                <c:pt idx="24">
                  <c:v>JankoMarc</c:v>
                </c:pt>
                <c:pt idx="25">
                  <c:v>Studnicka</c:v>
                </c:pt>
                <c:pt idx="26">
                  <c:v>Swatosch</c:v>
                </c:pt>
                <c:pt idx="27">
                  <c:v>Probst</c:v>
                </c:pt>
                <c:pt idx="28">
                  <c:v>Decker</c:v>
                </c:pt>
                <c:pt idx="29">
                  <c:v>Wagner3</c:v>
                </c:pt>
                <c:pt idx="30">
                  <c:v>Schachner</c:v>
                </c:pt>
                <c:pt idx="31">
                  <c:v>Zischek</c:v>
                </c:pt>
                <c:pt idx="32">
                  <c:v>Hof</c:v>
                </c:pt>
                <c:pt idx="33">
                  <c:v>Herzog</c:v>
                </c:pt>
                <c:pt idx="34">
                  <c:v>Sindelar</c:v>
                </c:pt>
                <c:pt idx="35">
                  <c:v>Schall</c:v>
                </c:pt>
                <c:pt idx="36">
                  <c:v>Horvath</c:v>
                </c:pt>
                <c:pt idx="37">
                  <c:v>Krankl</c:v>
                </c:pt>
                <c:pt idx="38">
                  <c:v>Polster</c:v>
                </c:pt>
              </c:strCache>
            </c:strRef>
          </c:cat>
          <c:val>
            <c:numRef>
              <c:f>Tore!$B$2:$B$40</c:f>
              <c:numCache>
                <c:formatCode>General</c:formatCode>
                <c:ptCount val="39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19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24</c:v>
                </c:pt>
                <c:pt idx="33">
                  <c:v>26</c:v>
                </c:pt>
                <c:pt idx="34">
                  <c:v>26</c:v>
                </c:pt>
                <c:pt idx="35">
                  <c:v>27</c:v>
                </c:pt>
                <c:pt idx="36">
                  <c:v>29</c:v>
                </c:pt>
                <c:pt idx="37">
                  <c:v>34</c:v>
                </c:pt>
                <c:pt idx="38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1562736"/>
        <c:axId val="268234320"/>
      </c:barChart>
      <c:catAx>
        <c:axId val="41156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8234320"/>
        <c:crosses val="autoZero"/>
        <c:auto val="1"/>
        <c:lblAlgn val="ctr"/>
        <c:lblOffset val="100"/>
        <c:noMultiLvlLbl val="0"/>
      </c:catAx>
      <c:valAx>
        <c:axId val="26823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156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Trainer!$B$1</c:f>
              <c:strCache>
                <c:ptCount val="1"/>
                <c:pt idx="0">
                  <c:v>Leistung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Trainer!$A$2:$A$20</c:f>
              <c:strCache>
                <c:ptCount val="19"/>
                <c:pt idx="0">
                  <c:v>Dietmar Constantini</c:v>
                </c:pt>
                <c:pt idx="1">
                  <c:v>Edi Bauer</c:v>
                </c:pt>
                <c:pt idx="2">
                  <c:v>Edi Frühwirth</c:v>
                </c:pt>
                <c:pt idx="3">
                  <c:v>Heinrich Retschury</c:v>
                </c:pt>
                <c:pt idx="4">
                  <c:v>Josef Hickersberger</c:v>
                </c:pt>
                <c:pt idx="5">
                  <c:v>Branko Elsner</c:v>
                </c:pt>
                <c:pt idx="6">
                  <c:v>Otto Baric</c:v>
                </c:pt>
                <c:pt idx="7">
                  <c:v>Leopold Stastny</c:v>
                </c:pt>
                <c:pt idx="8">
                  <c:v>Hans Krankl</c:v>
                </c:pt>
                <c:pt idx="10">
                  <c:v>Karl Decker</c:v>
                </c:pt>
                <c:pt idx="11">
                  <c:v>Erich Hof</c:v>
                </c:pt>
                <c:pt idx="12">
                  <c:v>Marcel Koller</c:v>
                </c:pt>
                <c:pt idx="13">
                  <c:v>Walter Nausch</c:v>
                </c:pt>
                <c:pt idx="14">
                  <c:v>Josef Argauer, Josef Molzer</c:v>
                </c:pt>
                <c:pt idx="15">
                  <c:v>Herbert Prochaska</c:v>
                </c:pt>
                <c:pt idx="16">
                  <c:v>Helmut Senekowitsch</c:v>
                </c:pt>
                <c:pt idx="17">
                  <c:v>Hugo Meisl</c:v>
                </c:pt>
                <c:pt idx="18">
                  <c:v>Karl Stotz</c:v>
                </c:pt>
              </c:strCache>
            </c:strRef>
          </c:cat>
          <c:val>
            <c:numRef>
              <c:f>Trainer!$B$2:$B$20</c:f>
              <c:numCache>
                <c:formatCode>0%</c:formatCode>
                <c:ptCount val="19"/>
                <c:pt idx="0">
                  <c:v>0.34615384615384615</c:v>
                </c:pt>
                <c:pt idx="1">
                  <c:v>0.36363636363636365</c:v>
                </c:pt>
                <c:pt idx="2">
                  <c:v>0.36666666666666664</c:v>
                </c:pt>
                <c:pt idx="3">
                  <c:v>0.38235294117647056</c:v>
                </c:pt>
                <c:pt idx="4">
                  <c:v>0.4107142857142857</c:v>
                </c:pt>
                <c:pt idx="5">
                  <c:v>0.42499999999999999</c:v>
                </c:pt>
                <c:pt idx="6">
                  <c:v>0.45454545454545453</c:v>
                </c:pt>
                <c:pt idx="7">
                  <c:v>0.46938775510204084</c:v>
                </c:pt>
                <c:pt idx="8">
                  <c:v>0.4838709677419355</c:v>
                </c:pt>
                <c:pt idx="9">
                  <c:v>0.484375</c:v>
                </c:pt>
                <c:pt idx="10">
                  <c:v>0.4861111111111111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0.55319148936170215</c:v>
                </c:pt>
                <c:pt idx="14">
                  <c:v>0.55555555555555558</c:v>
                </c:pt>
                <c:pt idx="15">
                  <c:v>0.57843137254901966</c:v>
                </c:pt>
                <c:pt idx="16">
                  <c:v>0.61538461538461542</c:v>
                </c:pt>
                <c:pt idx="17">
                  <c:v>0.64393939393939392</c:v>
                </c:pt>
                <c:pt idx="18">
                  <c:v>0.66666666666666663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837104"/>
        <c:axId val="413835144"/>
      </c:barChart>
      <c:catAx>
        <c:axId val="413837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35144"/>
        <c:crosses val="autoZero"/>
        <c:auto val="1"/>
        <c:lblAlgn val="ctr"/>
        <c:lblOffset val="100"/>
        <c:noMultiLvlLbl val="0"/>
      </c:catAx>
      <c:valAx>
        <c:axId val="413835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3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Länder!$J$1</c:f>
              <c:strCache>
                <c:ptCount val="1"/>
                <c:pt idx="0">
                  <c:v>Leistung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Länder!$A$2:$A$21</c:f>
              <c:strCache>
                <c:ptCount val="20"/>
                <c:pt idx="0">
                  <c:v>Deutschland</c:v>
                </c:pt>
                <c:pt idx="1">
                  <c:v>Spanien</c:v>
                </c:pt>
                <c:pt idx="2">
                  <c:v>England</c:v>
                </c:pt>
                <c:pt idx="3">
                  <c:v>CSSR</c:v>
                </c:pt>
                <c:pt idx="4">
                  <c:v>UDSSR</c:v>
                </c:pt>
                <c:pt idx="5">
                  <c:v>Ungarn</c:v>
                </c:pt>
                <c:pt idx="6">
                  <c:v>Frankreich</c:v>
                </c:pt>
                <c:pt idx="7">
                  <c:v>Niederlande</c:v>
                </c:pt>
                <c:pt idx="8">
                  <c:v>Jugoslawien</c:v>
                </c:pt>
                <c:pt idx="9">
                  <c:v>Griechenland</c:v>
                </c:pt>
                <c:pt idx="10">
                  <c:v>Italien</c:v>
                </c:pt>
                <c:pt idx="11">
                  <c:v>Schottland</c:v>
                </c:pt>
                <c:pt idx="12">
                  <c:v>Portugal</c:v>
                </c:pt>
                <c:pt idx="13">
                  <c:v>Schweden</c:v>
                </c:pt>
                <c:pt idx="14">
                  <c:v>Türkei</c:v>
                </c:pt>
                <c:pt idx="15">
                  <c:v>Schweiz</c:v>
                </c:pt>
                <c:pt idx="16">
                  <c:v>Belgien</c:v>
                </c:pt>
                <c:pt idx="17">
                  <c:v>Irland</c:v>
                </c:pt>
                <c:pt idx="18">
                  <c:v>Norwegen</c:v>
                </c:pt>
                <c:pt idx="19">
                  <c:v>Finnland</c:v>
                </c:pt>
              </c:strCache>
            </c:strRef>
          </c:cat>
          <c:val>
            <c:numRef>
              <c:f>Länder!$J$2:$J$21</c:f>
              <c:numCache>
                <c:formatCode>0%</c:formatCode>
                <c:ptCount val="20"/>
                <c:pt idx="0">
                  <c:v>-0.4358974358974359</c:v>
                </c:pt>
                <c:pt idx="1">
                  <c:v>-0.3125</c:v>
                </c:pt>
                <c:pt idx="2">
                  <c:v>-0.27777777777777779</c:v>
                </c:pt>
                <c:pt idx="3">
                  <c:v>-0.25</c:v>
                </c:pt>
                <c:pt idx="4">
                  <c:v>-0.19999999999999996</c:v>
                </c:pt>
                <c:pt idx="5">
                  <c:v>-0.19117647058823528</c:v>
                </c:pt>
                <c:pt idx="6">
                  <c:v>-0.13043478260869568</c:v>
                </c:pt>
                <c:pt idx="7">
                  <c:v>-0.11111111111111116</c:v>
                </c:pt>
                <c:pt idx="8">
                  <c:v>-0.11111111111111116</c:v>
                </c:pt>
                <c:pt idx="9">
                  <c:v>-8.333333333333337E-2</c:v>
                </c:pt>
                <c:pt idx="10">
                  <c:v>-8.108108108108103E-2</c:v>
                </c:pt>
                <c:pt idx="11">
                  <c:v>0.10000000000000009</c:v>
                </c:pt>
                <c:pt idx="12">
                  <c:v>0.10000000000000009</c:v>
                </c:pt>
                <c:pt idx="13">
                  <c:v>0.1212121212121211</c:v>
                </c:pt>
                <c:pt idx="14">
                  <c:v>0.1333333333333333</c:v>
                </c:pt>
                <c:pt idx="15">
                  <c:v>0.34146341463414642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100"/>
        <c:axId val="413837888"/>
        <c:axId val="413836320"/>
      </c:barChart>
      <c:catAx>
        <c:axId val="413837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36320"/>
        <c:crosses val="autoZero"/>
        <c:auto val="1"/>
        <c:lblAlgn val="ctr"/>
        <c:lblOffset val="100"/>
        <c:noMultiLvlLbl val="0"/>
      </c:catAx>
      <c:valAx>
        <c:axId val="41383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3788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Ergebnisse 1902-2014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Gesamt!$C$1:$E$1</c:f>
              <c:strCache>
                <c:ptCount val="3"/>
                <c:pt idx="0">
                  <c:v>Siege</c:v>
                </c:pt>
                <c:pt idx="1">
                  <c:v>U</c:v>
                </c:pt>
                <c:pt idx="2">
                  <c:v>N</c:v>
                </c:pt>
              </c:strCache>
            </c:strRef>
          </c:cat>
          <c:val>
            <c:numRef>
              <c:f>Gesamt!$C$2:$E$2</c:f>
              <c:numCache>
                <c:formatCode>General</c:formatCode>
                <c:ptCount val="3"/>
                <c:pt idx="0">
                  <c:v>295</c:v>
                </c:pt>
                <c:pt idx="1">
                  <c:v>158</c:v>
                </c:pt>
                <c:pt idx="2">
                  <c:v>274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Leistung1902-2014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Gesamt!$A$2:$A$5</c:f>
              <c:strCache>
                <c:ptCount val="4"/>
                <c:pt idx="0">
                  <c:v>Gesamt</c:v>
                </c:pt>
                <c:pt idx="1">
                  <c:v>A</c:v>
                </c:pt>
                <c:pt idx="2">
                  <c:v>H</c:v>
                </c:pt>
                <c:pt idx="3">
                  <c:v>N</c:v>
                </c:pt>
              </c:strCache>
            </c:strRef>
          </c:cat>
          <c:val>
            <c:numRef>
              <c:f>Gesamt!$H$2:$H$5</c:f>
              <c:numCache>
                <c:formatCode>0%</c:formatCode>
                <c:ptCount val="4"/>
                <c:pt idx="0">
                  <c:v>0.5144429160935351</c:v>
                </c:pt>
                <c:pt idx="1">
                  <c:v>0.41411042944785276</c:v>
                </c:pt>
                <c:pt idx="2">
                  <c:v>0.61019283746556474</c:v>
                </c:pt>
                <c:pt idx="3">
                  <c:v>0.46052631578947367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Gesamt!$A$2:$A$5</c:f>
              <c:strCache>
                <c:ptCount val="4"/>
                <c:pt idx="0">
                  <c:v>Gesamt</c:v>
                </c:pt>
                <c:pt idx="1">
                  <c:v>A</c:v>
                </c:pt>
                <c:pt idx="2">
                  <c:v>H</c:v>
                </c:pt>
                <c:pt idx="3">
                  <c:v>N</c:v>
                </c:pt>
              </c:strCache>
            </c:strRef>
          </c:cat>
          <c:val>
            <c:numRef>
              <c:f>Gesamt!$I$2:$I$5</c:f>
              <c:numCache>
                <c:formatCode>0%</c:formatCode>
                <c:ptCount val="4"/>
                <c:pt idx="0">
                  <c:v>0.4855570839064649</c:v>
                </c:pt>
                <c:pt idx="1">
                  <c:v>0.58588957055214719</c:v>
                </c:pt>
                <c:pt idx="2">
                  <c:v>0.38980716253443526</c:v>
                </c:pt>
                <c:pt idx="3">
                  <c:v>0.53947368421052633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3835928"/>
        <c:axId val="413836712"/>
      </c:barChart>
      <c:catAx>
        <c:axId val="413835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3836712"/>
        <c:crosses val="autoZero"/>
        <c:auto val="1"/>
        <c:lblAlgn val="ctr"/>
        <c:lblOffset val="100"/>
        <c:noMultiLvlLbl val="0"/>
      </c:catAx>
      <c:valAx>
        <c:axId val="41383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3835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Spielerherkunft der österreichischen Nationalmannschaft</a:t>
            </a:r>
          </a:p>
        </c:rich>
      </c:tx>
      <c:layout>
        <c:manualLayout>
          <c:xMode val="edge"/>
          <c:yMode val="edge"/>
          <c:x val="0.14394270940851495"/>
          <c:y val="0.39613961216782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7715301504586513E-2"/>
          <c:y val="8.3442313822702424E-2"/>
          <c:w val="0.94210728184484349"/>
          <c:h val="0.7440661221695114"/>
        </c:manualLayout>
      </c:layout>
      <c:lineChart>
        <c:grouping val="standard"/>
        <c:varyColors val="0"/>
        <c:ser>
          <c:idx val="0"/>
          <c:order val="0"/>
          <c:tx>
            <c:strRef>
              <c:f>Spieler!$I$1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Spieler!$A$2:$A$113</c:f>
              <c:strCache>
                <c:ptCount val="112"/>
                <c:pt idx="0">
                  <c:v>1902/03</c:v>
                </c:pt>
                <c:pt idx="1">
                  <c:v>1903/04</c:v>
                </c:pt>
                <c:pt idx="2">
                  <c:v>1904/05</c:v>
                </c:pt>
                <c:pt idx="3">
                  <c:v>1905/06</c:v>
                </c:pt>
                <c:pt idx="4">
                  <c:v>1906/07</c:v>
                </c:pt>
                <c:pt idx="5">
                  <c:v>1907/08</c:v>
                </c:pt>
                <c:pt idx="6">
                  <c:v>1908/09</c:v>
                </c:pt>
                <c:pt idx="7">
                  <c:v>1909/10</c:v>
                </c:pt>
                <c:pt idx="8">
                  <c:v>1910/11</c:v>
                </c:pt>
                <c:pt idx="9">
                  <c:v>1911/12</c:v>
                </c:pt>
                <c:pt idx="10">
                  <c:v>1912/13</c:v>
                </c:pt>
                <c:pt idx="11">
                  <c:v>1913/14</c:v>
                </c:pt>
                <c:pt idx="12">
                  <c:v>1914/15</c:v>
                </c:pt>
                <c:pt idx="13">
                  <c:v>1915/16</c:v>
                </c:pt>
                <c:pt idx="14">
                  <c:v>1916/17</c:v>
                </c:pt>
                <c:pt idx="15">
                  <c:v>1917/18</c:v>
                </c:pt>
                <c:pt idx="16">
                  <c:v>1918/19</c:v>
                </c:pt>
                <c:pt idx="17">
                  <c:v>1919/20</c:v>
                </c:pt>
                <c:pt idx="18">
                  <c:v>1920/21</c:v>
                </c:pt>
                <c:pt idx="19">
                  <c:v>1921/22</c:v>
                </c:pt>
                <c:pt idx="20">
                  <c:v>1922/23</c:v>
                </c:pt>
                <c:pt idx="21">
                  <c:v>1923/24</c:v>
                </c:pt>
                <c:pt idx="22">
                  <c:v>1924/25</c:v>
                </c:pt>
                <c:pt idx="23">
                  <c:v>1925/26</c:v>
                </c:pt>
                <c:pt idx="24">
                  <c:v>1926/27</c:v>
                </c:pt>
                <c:pt idx="25">
                  <c:v>1927/28</c:v>
                </c:pt>
                <c:pt idx="26">
                  <c:v>1928/29</c:v>
                </c:pt>
                <c:pt idx="27">
                  <c:v>1929/30</c:v>
                </c:pt>
                <c:pt idx="28">
                  <c:v>1930/31</c:v>
                </c:pt>
                <c:pt idx="29">
                  <c:v>1931/32</c:v>
                </c:pt>
                <c:pt idx="30">
                  <c:v>1932/33</c:v>
                </c:pt>
                <c:pt idx="31">
                  <c:v>1933/34</c:v>
                </c:pt>
                <c:pt idx="32">
                  <c:v>1934/35</c:v>
                </c:pt>
                <c:pt idx="33">
                  <c:v>1935/36</c:v>
                </c:pt>
                <c:pt idx="34">
                  <c:v>1936/37</c:v>
                </c:pt>
                <c:pt idx="35">
                  <c:v>1937/38</c:v>
                </c:pt>
                <c:pt idx="36">
                  <c:v>1938/39</c:v>
                </c:pt>
                <c:pt idx="37">
                  <c:v>1939/40</c:v>
                </c:pt>
                <c:pt idx="38">
                  <c:v>1940/41</c:v>
                </c:pt>
                <c:pt idx="39">
                  <c:v>1941/42</c:v>
                </c:pt>
                <c:pt idx="40">
                  <c:v>1942/43</c:v>
                </c:pt>
                <c:pt idx="41">
                  <c:v>1943/44</c:v>
                </c:pt>
                <c:pt idx="42">
                  <c:v>1944/45</c:v>
                </c:pt>
                <c:pt idx="43">
                  <c:v>1945/46</c:v>
                </c:pt>
                <c:pt idx="44">
                  <c:v>1946/47</c:v>
                </c:pt>
                <c:pt idx="45">
                  <c:v>1947/48</c:v>
                </c:pt>
                <c:pt idx="46">
                  <c:v>1948/49</c:v>
                </c:pt>
                <c:pt idx="47">
                  <c:v>1949/50</c:v>
                </c:pt>
                <c:pt idx="48">
                  <c:v>1950/51</c:v>
                </c:pt>
                <c:pt idx="49">
                  <c:v>1951/52</c:v>
                </c:pt>
                <c:pt idx="50">
                  <c:v>1952/53</c:v>
                </c:pt>
                <c:pt idx="51">
                  <c:v>1953/54</c:v>
                </c:pt>
                <c:pt idx="52">
                  <c:v>1954/55</c:v>
                </c:pt>
                <c:pt idx="53">
                  <c:v>1955/56</c:v>
                </c:pt>
                <c:pt idx="54">
                  <c:v>1956/57</c:v>
                </c:pt>
                <c:pt idx="55">
                  <c:v>1957/58</c:v>
                </c:pt>
                <c:pt idx="56">
                  <c:v>1958/59</c:v>
                </c:pt>
                <c:pt idx="57">
                  <c:v>1959/60</c:v>
                </c:pt>
                <c:pt idx="58">
                  <c:v>1960/61</c:v>
                </c:pt>
                <c:pt idx="59">
                  <c:v>1961/62</c:v>
                </c:pt>
                <c:pt idx="60">
                  <c:v>1962/63</c:v>
                </c:pt>
                <c:pt idx="61">
                  <c:v>1963/64</c:v>
                </c:pt>
                <c:pt idx="62">
                  <c:v>1964/65</c:v>
                </c:pt>
                <c:pt idx="63">
                  <c:v>1965/66</c:v>
                </c:pt>
                <c:pt idx="64">
                  <c:v>1966/67</c:v>
                </c:pt>
                <c:pt idx="65">
                  <c:v>1967/68</c:v>
                </c:pt>
                <c:pt idx="66">
                  <c:v>1968/69</c:v>
                </c:pt>
                <c:pt idx="67">
                  <c:v>1969/70</c:v>
                </c:pt>
                <c:pt idx="68">
                  <c:v>1970/71</c:v>
                </c:pt>
                <c:pt idx="69">
                  <c:v>1971/72</c:v>
                </c:pt>
                <c:pt idx="70">
                  <c:v>1972/73</c:v>
                </c:pt>
                <c:pt idx="71">
                  <c:v>1973/74</c:v>
                </c:pt>
                <c:pt idx="72">
                  <c:v>1974/75</c:v>
                </c:pt>
                <c:pt idx="73">
                  <c:v>1975/76</c:v>
                </c:pt>
                <c:pt idx="74">
                  <c:v>1976/77</c:v>
                </c:pt>
                <c:pt idx="75">
                  <c:v>1977/78</c:v>
                </c:pt>
                <c:pt idx="76">
                  <c:v>1978/79</c:v>
                </c:pt>
                <c:pt idx="77">
                  <c:v>1979/80</c:v>
                </c:pt>
                <c:pt idx="78">
                  <c:v>1980/81</c:v>
                </c:pt>
                <c:pt idx="79">
                  <c:v>1981/82</c:v>
                </c:pt>
                <c:pt idx="80">
                  <c:v>1982/83</c:v>
                </c:pt>
                <c:pt idx="81">
                  <c:v>1983/84</c:v>
                </c:pt>
                <c:pt idx="82">
                  <c:v>1984/85</c:v>
                </c:pt>
                <c:pt idx="83">
                  <c:v>1985/86</c:v>
                </c:pt>
                <c:pt idx="84">
                  <c:v>1986/87</c:v>
                </c:pt>
                <c:pt idx="85">
                  <c:v>1987/88</c:v>
                </c:pt>
                <c:pt idx="86">
                  <c:v>1988/89</c:v>
                </c:pt>
                <c:pt idx="87">
                  <c:v>1989/90</c:v>
                </c:pt>
                <c:pt idx="88">
                  <c:v>1990/91</c:v>
                </c:pt>
                <c:pt idx="89">
                  <c:v>1991/92</c:v>
                </c:pt>
                <c:pt idx="90">
                  <c:v>1992/93</c:v>
                </c:pt>
                <c:pt idx="91">
                  <c:v>1993/94</c:v>
                </c:pt>
                <c:pt idx="92">
                  <c:v>1994/95</c:v>
                </c:pt>
                <c:pt idx="93">
                  <c:v>1995/96</c:v>
                </c:pt>
                <c:pt idx="94">
                  <c:v>1996/97</c:v>
                </c:pt>
                <c:pt idx="95">
                  <c:v>1997/98</c:v>
                </c:pt>
                <c:pt idx="96">
                  <c:v>1998/99</c:v>
                </c:pt>
                <c:pt idx="97">
                  <c:v>1999/00</c:v>
                </c:pt>
                <c:pt idx="98">
                  <c:v>2000/01</c:v>
                </c:pt>
                <c:pt idx="99">
                  <c:v>2001/02</c:v>
                </c:pt>
                <c:pt idx="100">
                  <c:v>2002/03</c:v>
                </c:pt>
                <c:pt idx="101">
                  <c:v>2003/04</c:v>
                </c:pt>
                <c:pt idx="102">
                  <c:v>2004/05</c:v>
                </c:pt>
                <c:pt idx="103">
                  <c:v>2005/06</c:v>
                </c:pt>
                <c:pt idx="104">
                  <c:v>2006/07</c:v>
                </c:pt>
                <c:pt idx="105">
                  <c:v>2007/08</c:v>
                </c:pt>
                <c:pt idx="106">
                  <c:v>2008/09</c:v>
                </c:pt>
                <c:pt idx="107">
                  <c:v>2009/10</c:v>
                </c:pt>
                <c:pt idx="108">
                  <c:v>2010/11</c:v>
                </c:pt>
                <c:pt idx="109">
                  <c:v>2011/12</c:v>
                </c:pt>
                <c:pt idx="110">
                  <c:v>2012/13</c:v>
                </c:pt>
                <c:pt idx="111">
                  <c:v>2013/14</c:v>
                </c:pt>
              </c:strCache>
            </c:strRef>
          </c:cat>
          <c:val>
            <c:numRef>
              <c:f>Spieler!$I$2:$I$113</c:f>
              <c:numCache>
                <c:formatCode>0.0%</c:formatCode>
                <c:ptCount val="1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0.97727272727272729</c:v>
                </c:pt>
                <c:pt idx="7">
                  <c:v>0.90909090909090906</c:v>
                </c:pt>
                <c:pt idx="8">
                  <c:v>0.90909090909090906</c:v>
                </c:pt>
                <c:pt idx="9">
                  <c:v>0.70909090909090911</c:v>
                </c:pt>
                <c:pt idx="10">
                  <c:v>0.87012987012987009</c:v>
                </c:pt>
                <c:pt idx="11">
                  <c:v>0.84848484848484851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0.84269662921348309</c:v>
                </c:pt>
                <c:pt idx="16">
                  <c:v>0.90909090909090906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0.97435897435897434</c:v>
                </c:pt>
                <c:pt idx="23">
                  <c:v>0.98058252427184467</c:v>
                </c:pt>
                <c:pt idx="24">
                  <c:v>1</c:v>
                </c:pt>
                <c:pt idx="25">
                  <c:v>1</c:v>
                </c:pt>
                <c:pt idx="26">
                  <c:v>0.98701298701298701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0.98969072164948457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0.989247311827957</c:v>
                </c:pt>
                <c:pt idx="66">
                  <c:v>0.88775510204081631</c:v>
                </c:pt>
                <c:pt idx="67">
                  <c:v>0.83870967741935487</c:v>
                </c:pt>
                <c:pt idx="68">
                  <c:v>0.92222222222222228</c:v>
                </c:pt>
                <c:pt idx="69">
                  <c:v>0.76829268292682928</c:v>
                </c:pt>
                <c:pt idx="70">
                  <c:v>0.67441860465116277</c:v>
                </c:pt>
                <c:pt idx="71">
                  <c:v>0.80263157894736847</c:v>
                </c:pt>
                <c:pt idx="72">
                  <c:v>0.83783783783783783</c:v>
                </c:pt>
                <c:pt idx="73">
                  <c:v>0.9101123595505618</c:v>
                </c:pt>
                <c:pt idx="74">
                  <c:v>0.85964912280701755</c:v>
                </c:pt>
                <c:pt idx="75">
                  <c:v>0.7225433526011561</c:v>
                </c:pt>
                <c:pt idx="76">
                  <c:v>0.76744186046511631</c:v>
                </c:pt>
                <c:pt idx="77">
                  <c:v>0.6</c:v>
                </c:pt>
                <c:pt idx="78">
                  <c:v>0.48275862068965519</c:v>
                </c:pt>
                <c:pt idx="79">
                  <c:v>0.65116279069767447</c:v>
                </c:pt>
                <c:pt idx="80">
                  <c:v>0.76344086021505375</c:v>
                </c:pt>
                <c:pt idx="81">
                  <c:v>0.64556962025316456</c:v>
                </c:pt>
                <c:pt idx="82">
                  <c:v>0.7752808988764045</c:v>
                </c:pt>
                <c:pt idx="83">
                  <c:v>0.86274509803921573</c:v>
                </c:pt>
                <c:pt idx="84">
                  <c:v>0.94252873563218387</c:v>
                </c:pt>
                <c:pt idx="85">
                  <c:v>0.93137254901960786</c:v>
                </c:pt>
                <c:pt idx="86">
                  <c:v>0.94285714285714284</c:v>
                </c:pt>
                <c:pt idx="87">
                  <c:v>0.94594594594594594</c:v>
                </c:pt>
                <c:pt idx="88">
                  <c:v>0.9</c:v>
                </c:pt>
                <c:pt idx="89">
                  <c:v>0.96799999999999997</c:v>
                </c:pt>
                <c:pt idx="90">
                  <c:v>0.84444444444444444</c:v>
                </c:pt>
                <c:pt idx="91">
                  <c:v>0.83809523809523812</c:v>
                </c:pt>
                <c:pt idx="92">
                  <c:v>0.90526315789473688</c:v>
                </c:pt>
                <c:pt idx="93">
                  <c:v>0.86868686868686873</c:v>
                </c:pt>
                <c:pt idx="94">
                  <c:v>0.61458333333333337</c:v>
                </c:pt>
                <c:pt idx="95">
                  <c:v>0.52229299363057324</c:v>
                </c:pt>
                <c:pt idx="96">
                  <c:v>0.71304347826086956</c:v>
                </c:pt>
                <c:pt idx="97">
                  <c:v>0.64367816091954022</c:v>
                </c:pt>
                <c:pt idx="98">
                  <c:v>0.68376068376068377</c:v>
                </c:pt>
                <c:pt idx="99">
                  <c:v>0.66666666666666663</c:v>
                </c:pt>
                <c:pt idx="100">
                  <c:v>0.71724137931034482</c:v>
                </c:pt>
                <c:pt idx="101">
                  <c:v>0.87368421052631584</c:v>
                </c:pt>
                <c:pt idx="102">
                  <c:v>0.77777777777777779</c:v>
                </c:pt>
                <c:pt idx="103">
                  <c:v>0.76923076923076927</c:v>
                </c:pt>
                <c:pt idx="104">
                  <c:v>0.58659217877094971</c:v>
                </c:pt>
                <c:pt idx="105">
                  <c:v>0.58685446009389675</c:v>
                </c:pt>
                <c:pt idx="106">
                  <c:v>0.39097744360902253</c:v>
                </c:pt>
                <c:pt idx="107">
                  <c:v>0.7350427350427351</c:v>
                </c:pt>
                <c:pt idx="108">
                  <c:v>0.42465753424657532</c:v>
                </c:pt>
                <c:pt idx="109">
                  <c:v>0.26190476190476192</c:v>
                </c:pt>
                <c:pt idx="110">
                  <c:v>0.21212121212121213</c:v>
                </c:pt>
                <c:pt idx="111">
                  <c:v>0.28971962616822428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Spieler!$J$1</c:f>
              <c:strCache>
                <c:ptCount val="1"/>
                <c:pt idx="0">
                  <c:v>Wien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Spieler!$A$2:$A$113</c:f>
              <c:strCache>
                <c:ptCount val="112"/>
                <c:pt idx="0">
                  <c:v>1902/03</c:v>
                </c:pt>
                <c:pt idx="1">
                  <c:v>1903/04</c:v>
                </c:pt>
                <c:pt idx="2">
                  <c:v>1904/05</c:v>
                </c:pt>
                <c:pt idx="3">
                  <c:v>1905/06</c:v>
                </c:pt>
                <c:pt idx="4">
                  <c:v>1906/07</c:v>
                </c:pt>
                <c:pt idx="5">
                  <c:v>1907/08</c:v>
                </c:pt>
                <c:pt idx="6">
                  <c:v>1908/09</c:v>
                </c:pt>
                <c:pt idx="7">
                  <c:v>1909/10</c:v>
                </c:pt>
                <c:pt idx="8">
                  <c:v>1910/11</c:v>
                </c:pt>
                <c:pt idx="9">
                  <c:v>1911/12</c:v>
                </c:pt>
                <c:pt idx="10">
                  <c:v>1912/13</c:v>
                </c:pt>
                <c:pt idx="11">
                  <c:v>1913/14</c:v>
                </c:pt>
                <c:pt idx="12">
                  <c:v>1914/15</c:v>
                </c:pt>
                <c:pt idx="13">
                  <c:v>1915/16</c:v>
                </c:pt>
                <c:pt idx="14">
                  <c:v>1916/17</c:v>
                </c:pt>
                <c:pt idx="15">
                  <c:v>1917/18</c:v>
                </c:pt>
                <c:pt idx="16">
                  <c:v>1918/19</c:v>
                </c:pt>
                <c:pt idx="17">
                  <c:v>1919/20</c:v>
                </c:pt>
                <c:pt idx="18">
                  <c:v>1920/21</c:v>
                </c:pt>
                <c:pt idx="19">
                  <c:v>1921/22</c:v>
                </c:pt>
                <c:pt idx="20">
                  <c:v>1922/23</c:v>
                </c:pt>
                <c:pt idx="21">
                  <c:v>1923/24</c:v>
                </c:pt>
                <c:pt idx="22">
                  <c:v>1924/25</c:v>
                </c:pt>
                <c:pt idx="23">
                  <c:v>1925/26</c:v>
                </c:pt>
                <c:pt idx="24">
                  <c:v>1926/27</c:v>
                </c:pt>
                <c:pt idx="25">
                  <c:v>1927/28</c:v>
                </c:pt>
                <c:pt idx="26">
                  <c:v>1928/29</c:v>
                </c:pt>
                <c:pt idx="27">
                  <c:v>1929/30</c:v>
                </c:pt>
                <c:pt idx="28">
                  <c:v>1930/31</c:v>
                </c:pt>
                <c:pt idx="29">
                  <c:v>1931/32</c:v>
                </c:pt>
                <c:pt idx="30">
                  <c:v>1932/33</c:v>
                </c:pt>
                <c:pt idx="31">
                  <c:v>1933/34</c:v>
                </c:pt>
                <c:pt idx="32">
                  <c:v>1934/35</c:v>
                </c:pt>
                <c:pt idx="33">
                  <c:v>1935/36</c:v>
                </c:pt>
                <c:pt idx="34">
                  <c:v>1936/37</c:v>
                </c:pt>
                <c:pt idx="35">
                  <c:v>1937/38</c:v>
                </c:pt>
                <c:pt idx="36">
                  <c:v>1938/39</c:v>
                </c:pt>
                <c:pt idx="37">
                  <c:v>1939/40</c:v>
                </c:pt>
                <c:pt idx="38">
                  <c:v>1940/41</c:v>
                </c:pt>
                <c:pt idx="39">
                  <c:v>1941/42</c:v>
                </c:pt>
                <c:pt idx="40">
                  <c:v>1942/43</c:v>
                </c:pt>
                <c:pt idx="41">
                  <c:v>1943/44</c:v>
                </c:pt>
                <c:pt idx="42">
                  <c:v>1944/45</c:v>
                </c:pt>
                <c:pt idx="43">
                  <c:v>1945/46</c:v>
                </c:pt>
                <c:pt idx="44">
                  <c:v>1946/47</c:v>
                </c:pt>
                <c:pt idx="45">
                  <c:v>1947/48</c:v>
                </c:pt>
                <c:pt idx="46">
                  <c:v>1948/49</c:v>
                </c:pt>
                <c:pt idx="47">
                  <c:v>1949/50</c:v>
                </c:pt>
                <c:pt idx="48">
                  <c:v>1950/51</c:v>
                </c:pt>
                <c:pt idx="49">
                  <c:v>1951/52</c:v>
                </c:pt>
                <c:pt idx="50">
                  <c:v>1952/53</c:v>
                </c:pt>
                <c:pt idx="51">
                  <c:v>1953/54</c:v>
                </c:pt>
                <c:pt idx="52">
                  <c:v>1954/55</c:v>
                </c:pt>
                <c:pt idx="53">
                  <c:v>1955/56</c:v>
                </c:pt>
                <c:pt idx="54">
                  <c:v>1956/57</c:v>
                </c:pt>
                <c:pt idx="55">
                  <c:v>1957/58</c:v>
                </c:pt>
                <c:pt idx="56">
                  <c:v>1958/59</c:v>
                </c:pt>
                <c:pt idx="57">
                  <c:v>1959/60</c:v>
                </c:pt>
                <c:pt idx="58">
                  <c:v>1960/61</c:v>
                </c:pt>
                <c:pt idx="59">
                  <c:v>1961/62</c:v>
                </c:pt>
                <c:pt idx="60">
                  <c:v>1962/63</c:v>
                </c:pt>
                <c:pt idx="61">
                  <c:v>1963/64</c:v>
                </c:pt>
                <c:pt idx="62">
                  <c:v>1964/65</c:v>
                </c:pt>
                <c:pt idx="63">
                  <c:v>1965/66</c:v>
                </c:pt>
                <c:pt idx="64">
                  <c:v>1966/67</c:v>
                </c:pt>
                <c:pt idx="65">
                  <c:v>1967/68</c:v>
                </c:pt>
                <c:pt idx="66">
                  <c:v>1968/69</c:v>
                </c:pt>
                <c:pt idx="67">
                  <c:v>1969/70</c:v>
                </c:pt>
                <c:pt idx="68">
                  <c:v>1970/71</c:v>
                </c:pt>
                <c:pt idx="69">
                  <c:v>1971/72</c:v>
                </c:pt>
                <c:pt idx="70">
                  <c:v>1972/73</c:v>
                </c:pt>
                <c:pt idx="71">
                  <c:v>1973/74</c:v>
                </c:pt>
                <c:pt idx="72">
                  <c:v>1974/75</c:v>
                </c:pt>
                <c:pt idx="73">
                  <c:v>1975/76</c:v>
                </c:pt>
                <c:pt idx="74">
                  <c:v>1976/77</c:v>
                </c:pt>
                <c:pt idx="75">
                  <c:v>1977/78</c:v>
                </c:pt>
                <c:pt idx="76">
                  <c:v>1978/79</c:v>
                </c:pt>
                <c:pt idx="77">
                  <c:v>1979/80</c:v>
                </c:pt>
                <c:pt idx="78">
                  <c:v>1980/81</c:v>
                </c:pt>
                <c:pt idx="79">
                  <c:v>1981/82</c:v>
                </c:pt>
                <c:pt idx="80">
                  <c:v>1982/83</c:v>
                </c:pt>
                <c:pt idx="81">
                  <c:v>1983/84</c:v>
                </c:pt>
                <c:pt idx="82">
                  <c:v>1984/85</c:v>
                </c:pt>
                <c:pt idx="83">
                  <c:v>1985/86</c:v>
                </c:pt>
                <c:pt idx="84">
                  <c:v>1986/87</c:v>
                </c:pt>
                <c:pt idx="85">
                  <c:v>1987/88</c:v>
                </c:pt>
                <c:pt idx="86">
                  <c:v>1988/89</c:v>
                </c:pt>
                <c:pt idx="87">
                  <c:v>1989/90</c:v>
                </c:pt>
                <c:pt idx="88">
                  <c:v>1990/91</c:v>
                </c:pt>
                <c:pt idx="89">
                  <c:v>1991/92</c:v>
                </c:pt>
                <c:pt idx="90">
                  <c:v>1992/93</c:v>
                </c:pt>
                <c:pt idx="91">
                  <c:v>1993/94</c:v>
                </c:pt>
                <c:pt idx="92">
                  <c:v>1994/95</c:v>
                </c:pt>
                <c:pt idx="93">
                  <c:v>1995/96</c:v>
                </c:pt>
                <c:pt idx="94">
                  <c:v>1996/97</c:v>
                </c:pt>
                <c:pt idx="95">
                  <c:v>1997/98</c:v>
                </c:pt>
                <c:pt idx="96">
                  <c:v>1998/99</c:v>
                </c:pt>
                <c:pt idx="97">
                  <c:v>1999/00</c:v>
                </c:pt>
                <c:pt idx="98">
                  <c:v>2000/01</c:v>
                </c:pt>
                <c:pt idx="99">
                  <c:v>2001/02</c:v>
                </c:pt>
                <c:pt idx="100">
                  <c:v>2002/03</c:v>
                </c:pt>
                <c:pt idx="101">
                  <c:v>2003/04</c:v>
                </c:pt>
                <c:pt idx="102">
                  <c:v>2004/05</c:v>
                </c:pt>
                <c:pt idx="103">
                  <c:v>2005/06</c:v>
                </c:pt>
                <c:pt idx="104">
                  <c:v>2006/07</c:v>
                </c:pt>
                <c:pt idx="105">
                  <c:v>2007/08</c:v>
                </c:pt>
                <c:pt idx="106">
                  <c:v>2008/09</c:v>
                </c:pt>
                <c:pt idx="107">
                  <c:v>2009/10</c:v>
                </c:pt>
                <c:pt idx="108">
                  <c:v>2010/11</c:v>
                </c:pt>
                <c:pt idx="109">
                  <c:v>2011/12</c:v>
                </c:pt>
                <c:pt idx="110">
                  <c:v>2012/13</c:v>
                </c:pt>
                <c:pt idx="111">
                  <c:v>2013/14</c:v>
                </c:pt>
              </c:strCache>
            </c:strRef>
          </c:cat>
          <c:val>
            <c:numRef>
              <c:f>Spieler!$J$2:$J$113</c:f>
              <c:numCache>
                <c:formatCode>0.0%</c:formatCode>
                <c:ptCount val="1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0.97727272727272729</c:v>
                </c:pt>
                <c:pt idx="7">
                  <c:v>0.90909090909090906</c:v>
                </c:pt>
                <c:pt idx="8">
                  <c:v>0.90909090909090906</c:v>
                </c:pt>
                <c:pt idx="9">
                  <c:v>0.70909090909090911</c:v>
                </c:pt>
                <c:pt idx="10">
                  <c:v>0.87012987012987009</c:v>
                </c:pt>
                <c:pt idx="11">
                  <c:v>0.84848484848484851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0.84269662921348309</c:v>
                </c:pt>
                <c:pt idx="16">
                  <c:v>0.90909090909090906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0.97435897435897434</c:v>
                </c:pt>
                <c:pt idx="23">
                  <c:v>0.98058252427184467</c:v>
                </c:pt>
                <c:pt idx="24">
                  <c:v>1</c:v>
                </c:pt>
                <c:pt idx="25">
                  <c:v>1</c:v>
                </c:pt>
                <c:pt idx="26">
                  <c:v>0.98701298701298701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0.98484848484848486</c:v>
                </c:pt>
                <c:pt idx="35">
                  <c:v>1</c:v>
                </c:pt>
                <c:pt idx="43">
                  <c:v>0.96551724137931039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0.98901098901098905</c:v>
                </c:pt>
                <c:pt idx="50">
                  <c:v>0.93243243243243246</c:v>
                </c:pt>
                <c:pt idx="51">
                  <c:v>0.99130434782608701</c:v>
                </c:pt>
                <c:pt idx="52">
                  <c:v>0.96875</c:v>
                </c:pt>
                <c:pt idx="53">
                  <c:v>1</c:v>
                </c:pt>
                <c:pt idx="54">
                  <c:v>0.96250000000000002</c:v>
                </c:pt>
                <c:pt idx="55">
                  <c:v>0.93069306930693074</c:v>
                </c:pt>
                <c:pt idx="56">
                  <c:v>0.94117647058823528</c:v>
                </c:pt>
                <c:pt idx="57">
                  <c:v>0.88888888888888884</c:v>
                </c:pt>
                <c:pt idx="58">
                  <c:v>0.84931506849315064</c:v>
                </c:pt>
                <c:pt idx="59">
                  <c:v>0.79381443298969068</c:v>
                </c:pt>
                <c:pt idx="60">
                  <c:v>0.87058823529411766</c:v>
                </c:pt>
                <c:pt idx="61">
                  <c:v>0.84523809523809523</c:v>
                </c:pt>
                <c:pt idx="62">
                  <c:v>0.82432432432432434</c:v>
                </c:pt>
                <c:pt idx="63">
                  <c:v>0.71764705882352942</c:v>
                </c:pt>
                <c:pt idx="64">
                  <c:v>0.73913043478260865</c:v>
                </c:pt>
                <c:pt idx="65">
                  <c:v>0.56989247311827962</c:v>
                </c:pt>
                <c:pt idx="66">
                  <c:v>0.47959183673469385</c:v>
                </c:pt>
                <c:pt idx="67">
                  <c:v>0.532258064516129</c:v>
                </c:pt>
                <c:pt idx="68">
                  <c:v>0.5444444444444444</c:v>
                </c:pt>
                <c:pt idx="69">
                  <c:v>0.26829268292682928</c:v>
                </c:pt>
                <c:pt idx="70">
                  <c:v>0.29069767441860467</c:v>
                </c:pt>
                <c:pt idx="71">
                  <c:v>0.31578947368421051</c:v>
                </c:pt>
                <c:pt idx="72">
                  <c:v>0.40540540540540543</c:v>
                </c:pt>
                <c:pt idx="73">
                  <c:v>0.4044943820224719</c:v>
                </c:pt>
                <c:pt idx="74">
                  <c:v>0.46491228070175439</c:v>
                </c:pt>
                <c:pt idx="75">
                  <c:v>0.38150289017341038</c:v>
                </c:pt>
                <c:pt idx="76">
                  <c:v>0.5</c:v>
                </c:pt>
                <c:pt idx="77">
                  <c:v>0.46666666666666667</c:v>
                </c:pt>
                <c:pt idx="78">
                  <c:v>0.42528735632183906</c:v>
                </c:pt>
                <c:pt idx="79">
                  <c:v>0.48837209302325579</c:v>
                </c:pt>
                <c:pt idx="80">
                  <c:v>0.63440860215053763</c:v>
                </c:pt>
                <c:pt idx="81">
                  <c:v>0.58227848101265822</c:v>
                </c:pt>
                <c:pt idx="82">
                  <c:v>0.6741573033707865</c:v>
                </c:pt>
                <c:pt idx="83">
                  <c:v>0.70588235294117652</c:v>
                </c:pt>
                <c:pt idx="84">
                  <c:v>0.55172413793103448</c:v>
                </c:pt>
                <c:pt idx="85">
                  <c:v>0.69607843137254899</c:v>
                </c:pt>
                <c:pt idx="86">
                  <c:v>0.79285714285714282</c:v>
                </c:pt>
                <c:pt idx="87">
                  <c:v>0.67027027027027031</c:v>
                </c:pt>
                <c:pt idx="88">
                  <c:v>0.48181818181818181</c:v>
                </c:pt>
                <c:pt idx="89">
                  <c:v>0.624</c:v>
                </c:pt>
                <c:pt idx="90">
                  <c:v>0.45185185185185184</c:v>
                </c:pt>
                <c:pt idx="91">
                  <c:v>0.43809523809523809</c:v>
                </c:pt>
                <c:pt idx="92">
                  <c:v>0.38947368421052631</c:v>
                </c:pt>
                <c:pt idx="93">
                  <c:v>0.48484848484848486</c:v>
                </c:pt>
                <c:pt idx="94">
                  <c:v>0.41666666666666669</c:v>
                </c:pt>
                <c:pt idx="95">
                  <c:v>0.19108280254777071</c:v>
                </c:pt>
                <c:pt idx="96">
                  <c:v>0.25217391304347825</c:v>
                </c:pt>
                <c:pt idx="97">
                  <c:v>0.18390804597701149</c:v>
                </c:pt>
                <c:pt idx="98">
                  <c:v>0.22222222222222221</c:v>
                </c:pt>
                <c:pt idx="99">
                  <c:v>0.2391304347826087</c:v>
                </c:pt>
                <c:pt idx="100">
                  <c:v>0.44137931034482758</c:v>
                </c:pt>
                <c:pt idx="101">
                  <c:v>0.36842105263157893</c:v>
                </c:pt>
                <c:pt idx="102">
                  <c:v>0.27777777777777779</c:v>
                </c:pt>
                <c:pt idx="103">
                  <c:v>0.26923076923076922</c:v>
                </c:pt>
                <c:pt idx="104">
                  <c:v>0.18994413407821228</c:v>
                </c:pt>
                <c:pt idx="105">
                  <c:v>0.27230046948356806</c:v>
                </c:pt>
                <c:pt idx="106">
                  <c:v>0.17293233082706766</c:v>
                </c:pt>
                <c:pt idx="107">
                  <c:v>0.37606837606837606</c:v>
                </c:pt>
                <c:pt idx="108">
                  <c:v>0.28767123287671231</c:v>
                </c:pt>
                <c:pt idx="109">
                  <c:v>0.16666666666666666</c:v>
                </c:pt>
                <c:pt idx="110">
                  <c:v>9.8484848484848481E-2</c:v>
                </c:pt>
                <c:pt idx="111">
                  <c:v>0.17757009345794392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Spieler!$K$1</c:f>
              <c:strCache>
                <c:ptCount val="1"/>
                <c:pt idx="0">
                  <c:v>Bundesländer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Spieler!$A$2:$A$113</c:f>
              <c:strCache>
                <c:ptCount val="112"/>
                <c:pt idx="0">
                  <c:v>1902/03</c:v>
                </c:pt>
                <c:pt idx="1">
                  <c:v>1903/04</c:v>
                </c:pt>
                <c:pt idx="2">
                  <c:v>1904/05</c:v>
                </c:pt>
                <c:pt idx="3">
                  <c:v>1905/06</c:v>
                </c:pt>
                <c:pt idx="4">
                  <c:v>1906/07</c:v>
                </c:pt>
                <c:pt idx="5">
                  <c:v>1907/08</c:v>
                </c:pt>
                <c:pt idx="6">
                  <c:v>1908/09</c:v>
                </c:pt>
                <c:pt idx="7">
                  <c:v>1909/10</c:v>
                </c:pt>
                <c:pt idx="8">
                  <c:v>1910/11</c:v>
                </c:pt>
                <c:pt idx="9">
                  <c:v>1911/12</c:v>
                </c:pt>
                <c:pt idx="10">
                  <c:v>1912/13</c:v>
                </c:pt>
                <c:pt idx="11">
                  <c:v>1913/14</c:v>
                </c:pt>
                <c:pt idx="12">
                  <c:v>1914/15</c:v>
                </c:pt>
                <c:pt idx="13">
                  <c:v>1915/16</c:v>
                </c:pt>
                <c:pt idx="14">
                  <c:v>1916/17</c:v>
                </c:pt>
                <c:pt idx="15">
                  <c:v>1917/18</c:v>
                </c:pt>
                <c:pt idx="16">
                  <c:v>1918/19</c:v>
                </c:pt>
                <c:pt idx="17">
                  <c:v>1919/20</c:v>
                </c:pt>
                <c:pt idx="18">
                  <c:v>1920/21</c:v>
                </c:pt>
                <c:pt idx="19">
                  <c:v>1921/22</c:v>
                </c:pt>
                <c:pt idx="20">
                  <c:v>1922/23</c:v>
                </c:pt>
                <c:pt idx="21">
                  <c:v>1923/24</c:v>
                </c:pt>
                <c:pt idx="22">
                  <c:v>1924/25</c:v>
                </c:pt>
                <c:pt idx="23">
                  <c:v>1925/26</c:v>
                </c:pt>
                <c:pt idx="24">
                  <c:v>1926/27</c:v>
                </c:pt>
                <c:pt idx="25">
                  <c:v>1927/28</c:v>
                </c:pt>
                <c:pt idx="26">
                  <c:v>1928/29</c:v>
                </c:pt>
                <c:pt idx="27">
                  <c:v>1929/30</c:v>
                </c:pt>
                <c:pt idx="28">
                  <c:v>1930/31</c:v>
                </c:pt>
                <c:pt idx="29">
                  <c:v>1931/32</c:v>
                </c:pt>
                <c:pt idx="30">
                  <c:v>1932/33</c:v>
                </c:pt>
                <c:pt idx="31">
                  <c:v>1933/34</c:v>
                </c:pt>
                <c:pt idx="32">
                  <c:v>1934/35</c:v>
                </c:pt>
                <c:pt idx="33">
                  <c:v>1935/36</c:v>
                </c:pt>
                <c:pt idx="34">
                  <c:v>1936/37</c:v>
                </c:pt>
                <c:pt idx="35">
                  <c:v>1937/38</c:v>
                </c:pt>
                <c:pt idx="36">
                  <c:v>1938/39</c:v>
                </c:pt>
                <c:pt idx="37">
                  <c:v>1939/40</c:v>
                </c:pt>
                <c:pt idx="38">
                  <c:v>1940/41</c:v>
                </c:pt>
                <c:pt idx="39">
                  <c:v>1941/42</c:v>
                </c:pt>
                <c:pt idx="40">
                  <c:v>1942/43</c:v>
                </c:pt>
                <c:pt idx="41">
                  <c:v>1943/44</c:v>
                </c:pt>
                <c:pt idx="42">
                  <c:v>1944/45</c:v>
                </c:pt>
                <c:pt idx="43">
                  <c:v>1945/46</c:v>
                </c:pt>
                <c:pt idx="44">
                  <c:v>1946/47</c:v>
                </c:pt>
                <c:pt idx="45">
                  <c:v>1947/48</c:v>
                </c:pt>
                <c:pt idx="46">
                  <c:v>1948/49</c:v>
                </c:pt>
                <c:pt idx="47">
                  <c:v>1949/50</c:v>
                </c:pt>
                <c:pt idx="48">
                  <c:v>1950/51</c:v>
                </c:pt>
                <c:pt idx="49">
                  <c:v>1951/52</c:v>
                </c:pt>
                <c:pt idx="50">
                  <c:v>1952/53</c:v>
                </c:pt>
                <c:pt idx="51">
                  <c:v>1953/54</c:v>
                </c:pt>
                <c:pt idx="52">
                  <c:v>1954/55</c:v>
                </c:pt>
                <c:pt idx="53">
                  <c:v>1955/56</c:v>
                </c:pt>
                <c:pt idx="54">
                  <c:v>1956/57</c:v>
                </c:pt>
                <c:pt idx="55">
                  <c:v>1957/58</c:v>
                </c:pt>
                <c:pt idx="56">
                  <c:v>1958/59</c:v>
                </c:pt>
                <c:pt idx="57">
                  <c:v>1959/60</c:v>
                </c:pt>
                <c:pt idx="58">
                  <c:v>1960/61</c:v>
                </c:pt>
                <c:pt idx="59">
                  <c:v>1961/62</c:v>
                </c:pt>
                <c:pt idx="60">
                  <c:v>1962/63</c:v>
                </c:pt>
                <c:pt idx="61">
                  <c:v>1963/64</c:v>
                </c:pt>
                <c:pt idx="62">
                  <c:v>1964/65</c:v>
                </c:pt>
                <c:pt idx="63">
                  <c:v>1965/66</c:v>
                </c:pt>
                <c:pt idx="64">
                  <c:v>1966/67</c:v>
                </c:pt>
                <c:pt idx="65">
                  <c:v>1967/68</c:v>
                </c:pt>
                <c:pt idx="66">
                  <c:v>1968/69</c:v>
                </c:pt>
                <c:pt idx="67">
                  <c:v>1969/70</c:v>
                </c:pt>
                <c:pt idx="68">
                  <c:v>1970/71</c:v>
                </c:pt>
                <c:pt idx="69">
                  <c:v>1971/72</c:v>
                </c:pt>
                <c:pt idx="70">
                  <c:v>1972/73</c:v>
                </c:pt>
                <c:pt idx="71">
                  <c:v>1973/74</c:v>
                </c:pt>
                <c:pt idx="72">
                  <c:v>1974/75</c:v>
                </c:pt>
                <c:pt idx="73">
                  <c:v>1975/76</c:v>
                </c:pt>
                <c:pt idx="74">
                  <c:v>1976/77</c:v>
                </c:pt>
                <c:pt idx="75">
                  <c:v>1977/78</c:v>
                </c:pt>
                <c:pt idx="76">
                  <c:v>1978/79</c:v>
                </c:pt>
                <c:pt idx="77">
                  <c:v>1979/80</c:v>
                </c:pt>
                <c:pt idx="78">
                  <c:v>1980/81</c:v>
                </c:pt>
                <c:pt idx="79">
                  <c:v>1981/82</c:v>
                </c:pt>
                <c:pt idx="80">
                  <c:v>1982/83</c:v>
                </c:pt>
                <c:pt idx="81">
                  <c:v>1983/84</c:v>
                </c:pt>
                <c:pt idx="82">
                  <c:v>1984/85</c:v>
                </c:pt>
                <c:pt idx="83">
                  <c:v>1985/86</c:v>
                </c:pt>
                <c:pt idx="84">
                  <c:v>1986/87</c:v>
                </c:pt>
                <c:pt idx="85">
                  <c:v>1987/88</c:v>
                </c:pt>
                <c:pt idx="86">
                  <c:v>1988/89</c:v>
                </c:pt>
                <c:pt idx="87">
                  <c:v>1989/90</c:v>
                </c:pt>
                <c:pt idx="88">
                  <c:v>1990/91</c:v>
                </c:pt>
                <c:pt idx="89">
                  <c:v>1991/92</c:v>
                </c:pt>
                <c:pt idx="90">
                  <c:v>1992/93</c:v>
                </c:pt>
                <c:pt idx="91">
                  <c:v>1993/94</c:v>
                </c:pt>
                <c:pt idx="92">
                  <c:v>1994/95</c:v>
                </c:pt>
                <c:pt idx="93">
                  <c:v>1995/96</c:v>
                </c:pt>
                <c:pt idx="94">
                  <c:v>1996/97</c:v>
                </c:pt>
                <c:pt idx="95">
                  <c:v>1997/98</c:v>
                </c:pt>
                <c:pt idx="96">
                  <c:v>1998/99</c:v>
                </c:pt>
                <c:pt idx="97">
                  <c:v>1999/00</c:v>
                </c:pt>
                <c:pt idx="98">
                  <c:v>2000/01</c:v>
                </c:pt>
                <c:pt idx="99">
                  <c:v>2001/02</c:v>
                </c:pt>
                <c:pt idx="100">
                  <c:v>2002/03</c:v>
                </c:pt>
                <c:pt idx="101">
                  <c:v>2003/04</c:v>
                </c:pt>
                <c:pt idx="102">
                  <c:v>2004/05</c:v>
                </c:pt>
                <c:pt idx="103">
                  <c:v>2005/06</c:v>
                </c:pt>
                <c:pt idx="104">
                  <c:v>2006/07</c:v>
                </c:pt>
                <c:pt idx="105">
                  <c:v>2007/08</c:v>
                </c:pt>
                <c:pt idx="106">
                  <c:v>2008/09</c:v>
                </c:pt>
                <c:pt idx="107">
                  <c:v>2009/10</c:v>
                </c:pt>
                <c:pt idx="108">
                  <c:v>2010/11</c:v>
                </c:pt>
                <c:pt idx="109">
                  <c:v>2011/12</c:v>
                </c:pt>
                <c:pt idx="110">
                  <c:v>2012/13</c:v>
                </c:pt>
                <c:pt idx="111">
                  <c:v>2013/14</c:v>
                </c:pt>
              </c:strCache>
            </c:strRef>
          </c:cat>
          <c:val>
            <c:numRef>
              <c:f>Spieler!$K$2:$K$113</c:f>
              <c:numCache>
                <c:formatCode>0.0%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1.5151515151515152E-2</c:v>
                </c:pt>
                <c:pt idx="35">
                  <c:v>0</c:v>
                </c:pt>
                <c:pt idx="43">
                  <c:v>3.4482758620689655E-2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1.098901098901099E-2</c:v>
                </c:pt>
                <c:pt idx="50">
                  <c:v>6.7567567567567571E-2</c:v>
                </c:pt>
                <c:pt idx="51">
                  <c:v>8.6956521739130436E-3</c:v>
                </c:pt>
                <c:pt idx="52">
                  <c:v>3.125E-2</c:v>
                </c:pt>
                <c:pt idx="53">
                  <c:v>0</c:v>
                </c:pt>
                <c:pt idx="54">
                  <c:v>3.7499999999999999E-2</c:v>
                </c:pt>
                <c:pt idx="55">
                  <c:v>6.9306930693069313E-2</c:v>
                </c:pt>
                <c:pt idx="56">
                  <c:v>5.8823529411764705E-2</c:v>
                </c:pt>
                <c:pt idx="57">
                  <c:v>0.1111111111111111</c:v>
                </c:pt>
                <c:pt idx="58">
                  <c:v>0.15068493150684931</c:v>
                </c:pt>
                <c:pt idx="59">
                  <c:v>0.19587628865979381</c:v>
                </c:pt>
                <c:pt idx="60">
                  <c:v>0.12941176470588237</c:v>
                </c:pt>
                <c:pt idx="61">
                  <c:v>0.15476190476190477</c:v>
                </c:pt>
                <c:pt idx="62">
                  <c:v>0.17567567567567569</c:v>
                </c:pt>
                <c:pt idx="63">
                  <c:v>0.28235294117647058</c:v>
                </c:pt>
                <c:pt idx="64">
                  <c:v>0.2608695652173913</c:v>
                </c:pt>
                <c:pt idx="65">
                  <c:v>0.41935483870967744</c:v>
                </c:pt>
                <c:pt idx="66">
                  <c:v>0.40816326530612246</c:v>
                </c:pt>
                <c:pt idx="67">
                  <c:v>0.30645161290322581</c:v>
                </c:pt>
                <c:pt idx="68">
                  <c:v>0.37777777777777777</c:v>
                </c:pt>
                <c:pt idx="69">
                  <c:v>0.5</c:v>
                </c:pt>
                <c:pt idx="70">
                  <c:v>0.38372093023255816</c:v>
                </c:pt>
                <c:pt idx="71">
                  <c:v>0.48684210526315791</c:v>
                </c:pt>
                <c:pt idx="72">
                  <c:v>0.43243243243243246</c:v>
                </c:pt>
                <c:pt idx="73">
                  <c:v>0.5056179775280899</c:v>
                </c:pt>
                <c:pt idx="74">
                  <c:v>0.39473684210526316</c:v>
                </c:pt>
                <c:pt idx="75">
                  <c:v>0.34104046242774566</c:v>
                </c:pt>
                <c:pt idx="76">
                  <c:v>0.26744186046511625</c:v>
                </c:pt>
                <c:pt idx="77">
                  <c:v>0.13333333333333333</c:v>
                </c:pt>
                <c:pt idx="78">
                  <c:v>5.7471264367816091E-2</c:v>
                </c:pt>
                <c:pt idx="79">
                  <c:v>0.16279069767441862</c:v>
                </c:pt>
                <c:pt idx="80">
                  <c:v>0.12903225806451613</c:v>
                </c:pt>
                <c:pt idx="81">
                  <c:v>6.3291139240506333E-2</c:v>
                </c:pt>
                <c:pt idx="82">
                  <c:v>0.10112359550561797</c:v>
                </c:pt>
                <c:pt idx="83">
                  <c:v>0.15686274509803921</c:v>
                </c:pt>
                <c:pt idx="84">
                  <c:v>0.39080459770114945</c:v>
                </c:pt>
                <c:pt idx="85">
                  <c:v>0.23529411764705882</c:v>
                </c:pt>
                <c:pt idx="86">
                  <c:v>0.15</c:v>
                </c:pt>
                <c:pt idx="87">
                  <c:v>0.27567567567567569</c:v>
                </c:pt>
                <c:pt idx="88">
                  <c:v>0.41818181818181815</c:v>
                </c:pt>
                <c:pt idx="89">
                  <c:v>0.34399999999999997</c:v>
                </c:pt>
                <c:pt idx="90">
                  <c:v>0.3925925925925926</c:v>
                </c:pt>
                <c:pt idx="91">
                  <c:v>0.4</c:v>
                </c:pt>
                <c:pt idx="92">
                  <c:v>0.51578947368421058</c:v>
                </c:pt>
                <c:pt idx="93">
                  <c:v>0.38383838383838381</c:v>
                </c:pt>
                <c:pt idx="94">
                  <c:v>0.19791666666666666</c:v>
                </c:pt>
                <c:pt idx="95">
                  <c:v>0.33121019108280253</c:v>
                </c:pt>
                <c:pt idx="96">
                  <c:v>0.46086956521739131</c:v>
                </c:pt>
                <c:pt idx="97">
                  <c:v>0.45977011494252873</c:v>
                </c:pt>
                <c:pt idx="98">
                  <c:v>0.46153846153846156</c:v>
                </c:pt>
                <c:pt idx="99">
                  <c:v>0.42753623188405798</c:v>
                </c:pt>
                <c:pt idx="100">
                  <c:v>0.27586206896551724</c:v>
                </c:pt>
                <c:pt idx="101">
                  <c:v>0.50526315789473686</c:v>
                </c:pt>
                <c:pt idx="102">
                  <c:v>0.5</c:v>
                </c:pt>
                <c:pt idx="103">
                  <c:v>0.5</c:v>
                </c:pt>
                <c:pt idx="104">
                  <c:v>0.39664804469273746</c:v>
                </c:pt>
                <c:pt idx="105">
                  <c:v>0.31455399061032863</c:v>
                </c:pt>
                <c:pt idx="106">
                  <c:v>0.21804511278195488</c:v>
                </c:pt>
                <c:pt idx="107">
                  <c:v>0.35897435897435898</c:v>
                </c:pt>
                <c:pt idx="108">
                  <c:v>0.13698630136986301</c:v>
                </c:pt>
                <c:pt idx="109">
                  <c:v>9.5238095238095233E-2</c:v>
                </c:pt>
                <c:pt idx="110">
                  <c:v>0.11363636363636363</c:v>
                </c:pt>
                <c:pt idx="111">
                  <c:v>0.11214953271028037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Spieler!$L$1</c:f>
              <c:strCache>
                <c:ptCount val="1"/>
                <c:pt idx="0">
                  <c:v>Ausland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Spieler!$A$2:$A$113</c:f>
              <c:strCache>
                <c:ptCount val="112"/>
                <c:pt idx="0">
                  <c:v>1902/03</c:v>
                </c:pt>
                <c:pt idx="1">
                  <c:v>1903/04</c:v>
                </c:pt>
                <c:pt idx="2">
                  <c:v>1904/05</c:v>
                </c:pt>
                <c:pt idx="3">
                  <c:v>1905/06</c:v>
                </c:pt>
                <c:pt idx="4">
                  <c:v>1906/07</c:v>
                </c:pt>
                <c:pt idx="5">
                  <c:v>1907/08</c:v>
                </c:pt>
                <c:pt idx="6">
                  <c:v>1908/09</c:v>
                </c:pt>
                <c:pt idx="7">
                  <c:v>1909/10</c:v>
                </c:pt>
                <c:pt idx="8">
                  <c:v>1910/11</c:v>
                </c:pt>
                <c:pt idx="9">
                  <c:v>1911/12</c:v>
                </c:pt>
                <c:pt idx="10">
                  <c:v>1912/13</c:v>
                </c:pt>
                <c:pt idx="11">
                  <c:v>1913/14</c:v>
                </c:pt>
                <c:pt idx="12">
                  <c:v>1914/15</c:v>
                </c:pt>
                <c:pt idx="13">
                  <c:v>1915/16</c:v>
                </c:pt>
                <c:pt idx="14">
                  <c:v>1916/17</c:v>
                </c:pt>
                <c:pt idx="15">
                  <c:v>1917/18</c:v>
                </c:pt>
                <c:pt idx="16">
                  <c:v>1918/19</c:v>
                </c:pt>
                <c:pt idx="17">
                  <c:v>1919/20</c:v>
                </c:pt>
                <c:pt idx="18">
                  <c:v>1920/21</c:v>
                </c:pt>
                <c:pt idx="19">
                  <c:v>1921/22</c:v>
                </c:pt>
                <c:pt idx="20">
                  <c:v>1922/23</c:v>
                </c:pt>
                <c:pt idx="21">
                  <c:v>1923/24</c:v>
                </c:pt>
                <c:pt idx="22">
                  <c:v>1924/25</c:v>
                </c:pt>
                <c:pt idx="23">
                  <c:v>1925/26</c:v>
                </c:pt>
                <c:pt idx="24">
                  <c:v>1926/27</c:v>
                </c:pt>
                <c:pt idx="25">
                  <c:v>1927/28</c:v>
                </c:pt>
                <c:pt idx="26">
                  <c:v>1928/29</c:v>
                </c:pt>
                <c:pt idx="27">
                  <c:v>1929/30</c:v>
                </c:pt>
                <c:pt idx="28">
                  <c:v>1930/31</c:v>
                </c:pt>
                <c:pt idx="29">
                  <c:v>1931/32</c:v>
                </c:pt>
                <c:pt idx="30">
                  <c:v>1932/33</c:v>
                </c:pt>
                <c:pt idx="31">
                  <c:v>1933/34</c:v>
                </c:pt>
                <c:pt idx="32">
                  <c:v>1934/35</c:v>
                </c:pt>
                <c:pt idx="33">
                  <c:v>1935/36</c:v>
                </c:pt>
                <c:pt idx="34">
                  <c:v>1936/37</c:v>
                </c:pt>
                <c:pt idx="35">
                  <c:v>1937/38</c:v>
                </c:pt>
                <c:pt idx="36">
                  <c:v>1938/39</c:v>
                </c:pt>
                <c:pt idx="37">
                  <c:v>1939/40</c:v>
                </c:pt>
                <c:pt idx="38">
                  <c:v>1940/41</c:v>
                </c:pt>
                <c:pt idx="39">
                  <c:v>1941/42</c:v>
                </c:pt>
                <c:pt idx="40">
                  <c:v>1942/43</c:v>
                </c:pt>
                <c:pt idx="41">
                  <c:v>1943/44</c:v>
                </c:pt>
                <c:pt idx="42">
                  <c:v>1944/45</c:v>
                </c:pt>
                <c:pt idx="43">
                  <c:v>1945/46</c:v>
                </c:pt>
                <c:pt idx="44">
                  <c:v>1946/47</c:v>
                </c:pt>
                <c:pt idx="45">
                  <c:v>1947/48</c:v>
                </c:pt>
                <c:pt idx="46">
                  <c:v>1948/49</c:v>
                </c:pt>
                <c:pt idx="47">
                  <c:v>1949/50</c:v>
                </c:pt>
                <c:pt idx="48">
                  <c:v>1950/51</c:v>
                </c:pt>
                <c:pt idx="49">
                  <c:v>1951/52</c:v>
                </c:pt>
                <c:pt idx="50">
                  <c:v>1952/53</c:v>
                </c:pt>
                <c:pt idx="51">
                  <c:v>1953/54</c:v>
                </c:pt>
                <c:pt idx="52">
                  <c:v>1954/55</c:v>
                </c:pt>
                <c:pt idx="53">
                  <c:v>1955/56</c:v>
                </c:pt>
                <c:pt idx="54">
                  <c:v>1956/57</c:v>
                </c:pt>
                <c:pt idx="55">
                  <c:v>1957/58</c:v>
                </c:pt>
                <c:pt idx="56">
                  <c:v>1958/59</c:v>
                </c:pt>
                <c:pt idx="57">
                  <c:v>1959/60</c:v>
                </c:pt>
                <c:pt idx="58">
                  <c:v>1960/61</c:v>
                </c:pt>
                <c:pt idx="59">
                  <c:v>1961/62</c:v>
                </c:pt>
                <c:pt idx="60">
                  <c:v>1962/63</c:v>
                </c:pt>
                <c:pt idx="61">
                  <c:v>1963/64</c:v>
                </c:pt>
                <c:pt idx="62">
                  <c:v>1964/65</c:v>
                </c:pt>
                <c:pt idx="63">
                  <c:v>1965/66</c:v>
                </c:pt>
                <c:pt idx="64">
                  <c:v>1966/67</c:v>
                </c:pt>
                <c:pt idx="65">
                  <c:v>1967/68</c:v>
                </c:pt>
                <c:pt idx="66">
                  <c:v>1968/69</c:v>
                </c:pt>
                <c:pt idx="67">
                  <c:v>1969/70</c:v>
                </c:pt>
                <c:pt idx="68">
                  <c:v>1970/71</c:v>
                </c:pt>
                <c:pt idx="69">
                  <c:v>1971/72</c:v>
                </c:pt>
                <c:pt idx="70">
                  <c:v>1972/73</c:v>
                </c:pt>
                <c:pt idx="71">
                  <c:v>1973/74</c:v>
                </c:pt>
                <c:pt idx="72">
                  <c:v>1974/75</c:v>
                </c:pt>
                <c:pt idx="73">
                  <c:v>1975/76</c:v>
                </c:pt>
                <c:pt idx="74">
                  <c:v>1976/77</c:v>
                </c:pt>
                <c:pt idx="75">
                  <c:v>1977/78</c:v>
                </c:pt>
                <c:pt idx="76">
                  <c:v>1978/79</c:v>
                </c:pt>
                <c:pt idx="77">
                  <c:v>1979/80</c:v>
                </c:pt>
                <c:pt idx="78">
                  <c:v>1980/81</c:v>
                </c:pt>
                <c:pt idx="79">
                  <c:v>1981/82</c:v>
                </c:pt>
                <c:pt idx="80">
                  <c:v>1982/83</c:v>
                </c:pt>
                <c:pt idx="81">
                  <c:v>1983/84</c:v>
                </c:pt>
                <c:pt idx="82">
                  <c:v>1984/85</c:v>
                </c:pt>
                <c:pt idx="83">
                  <c:v>1985/86</c:v>
                </c:pt>
                <c:pt idx="84">
                  <c:v>1986/87</c:v>
                </c:pt>
                <c:pt idx="85">
                  <c:v>1987/88</c:v>
                </c:pt>
                <c:pt idx="86">
                  <c:v>1988/89</c:v>
                </c:pt>
                <c:pt idx="87">
                  <c:v>1989/90</c:v>
                </c:pt>
                <c:pt idx="88">
                  <c:v>1990/91</c:v>
                </c:pt>
                <c:pt idx="89">
                  <c:v>1991/92</c:v>
                </c:pt>
                <c:pt idx="90">
                  <c:v>1992/93</c:v>
                </c:pt>
                <c:pt idx="91">
                  <c:v>1993/94</c:v>
                </c:pt>
                <c:pt idx="92">
                  <c:v>1994/95</c:v>
                </c:pt>
                <c:pt idx="93">
                  <c:v>1995/96</c:v>
                </c:pt>
                <c:pt idx="94">
                  <c:v>1996/97</c:v>
                </c:pt>
                <c:pt idx="95">
                  <c:v>1997/98</c:v>
                </c:pt>
                <c:pt idx="96">
                  <c:v>1998/99</c:v>
                </c:pt>
                <c:pt idx="97">
                  <c:v>1999/00</c:v>
                </c:pt>
                <c:pt idx="98">
                  <c:v>2000/01</c:v>
                </c:pt>
                <c:pt idx="99">
                  <c:v>2001/02</c:v>
                </c:pt>
                <c:pt idx="100">
                  <c:v>2002/03</c:v>
                </c:pt>
                <c:pt idx="101">
                  <c:v>2003/04</c:v>
                </c:pt>
                <c:pt idx="102">
                  <c:v>2004/05</c:v>
                </c:pt>
                <c:pt idx="103">
                  <c:v>2005/06</c:v>
                </c:pt>
                <c:pt idx="104">
                  <c:v>2006/07</c:v>
                </c:pt>
                <c:pt idx="105">
                  <c:v>2007/08</c:v>
                </c:pt>
                <c:pt idx="106">
                  <c:v>2008/09</c:v>
                </c:pt>
                <c:pt idx="107">
                  <c:v>2009/10</c:v>
                </c:pt>
                <c:pt idx="108">
                  <c:v>2010/11</c:v>
                </c:pt>
                <c:pt idx="109">
                  <c:v>2011/12</c:v>
                </c:pt>
                <c:pt idx="110">
                  <c:v>2012/13</c:v>
                </c:pt>
                <c:pt idx="111">
                  <c:v>2013/14</c:v>
                </c:pt>
              </c:strCache>
            </c:strRef>
          </c:cat>
          <c:val>
            <c:numRef>
              <c:f>Spieler!$L$2:$L$113</c:f>
              <c:numCache>
                <c:formatCode>0.0%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2.2727272727272728E-2</c:v>
                </c:pt>
                <c:pt idx="7">
                  <c:v>9.0909090909090912E-2</c:v>
                </c:pt>
                <c:pt idx="8">
                  <c:v>9.0909090909090912E-2</c:v>
                </c:pt>
                <c:pt idx="9">
                  <c:v>0.29090909090909089</c:v>
                </c:pt>
                <c:pt idx="10">
                  <c:v>0.12987012987012986</c:v>
                </c:pt>
                <c:pt idx="11">
                  <c:v>0.15151515151515152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0.15730337078651685</c:v>
                </c:pt>
                <c:pt idx="16">
                  <c:v>9.0909090909090912E-2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2.564102564102564E-2</c:v>
                </c:pt>
                <c:pt idx="23">
                  <c:v>1.9417475728155338E-2</c:v>
                </c:pt>
                <c:pt idx="24">
                  <c:v>0</c:v>
                </c:pt>
                <c:pt idx="25">
                  <c:v>0</c:v>
                </c:pt>
                <c:pt idx="26">
                  <c:v>1.2987012987012988E-2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1.0309278350515464E-2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1.0752688172043012E-2</c:v>
                </c:pt>
                <c:pt idx="66">
                  <c:v>0.11224489795918367</c:v>
                </c:pt>
                <c:pt idx="67">
                  <c:v>0.16129032258064516</c:v>
                </c:pt>
                <c:pt idx="68">
                  <c:v>7.7777777777777779E-2</c:v>
                </c:pt>
                <c:pt idx="69">
                  <c:v>0.23170731707317074</c:v>
                </c:pt>
                <c:pt idx="70">
                  <c:v>0.32558139534883723</c:v>
                </c:pt>
                <c:pt idx="71">
                  <c:v>0.19736842105263158</c:v>
                </c:pt>
                <c:pt idx="72">
                  <c:v>0.16216216216216217</c:v>
                </c:pt>
                <c:pt idx="73">
                  <c:v>8.98876404494382E-2</c:v>
                </c:pt>
                <c:pt idx="74">
                  <c:v>0.14035087719298245</c:v>
                </c:pt>
                <c:pt idx="75">
                  <c:v>0.2774566473988439</c:v>
                </c:pt>
                <c:pt idx="76">
                  <c:v>0.23255813953488372</c:v>
                </c:pt>
                <c:pt idx="77">
                  <c:v>0.4</c:v>
                </c:pt>
                <c:pt idx="78">
                  <c:v>0.51724137931034486</c:v>
                </c:pt>
                <c:pt idx="79">
                  <c:v>0.34883720930232559</c:v>
                </c:pt>
                <c:pt idx="80">
                  <c:v>0.23655913978494625</c:v>
                </c:pt>
                <c:pt idx="81">
                  <c:v>0.35443037974683544</c:v>
                </c:pt>
                <c:pt idx="82">
                  <c:v>0.2247191011235955</c:v>
                </c:pt>
                <c:pt idx="83">
                  <c:v>0.13725490196078433</c:v>
                </c:pt>
                <c:pt idx="84">
                  <c:v>5.7471264367816091E-2</c:v>
                </c:pt>
                <c:pt idx="85">
                  <c:v>6.8627450980392163E-2</c:v>
                </c:pt>
                <c:pt idx="86">
                  <c:v>5.7142857142857141E-2</c:v>
                </c:pt>
                <c:pt idx="87">
                  <c:v>5.4054054054054057E-2</c:v>
                </c:pt>
                <c:pt idx="88">
                  <c:v>0.1</c:v>
                </c:pt>
                <c:pt idx="89">
                  <c:v>3.2000000000000001E-2</c:v>
                </c:pt>
                <c:pt idx="90">
                  <c:v>0.15555555555555556</c:v>
                </c:pt>
                <c:pt idx="91">
                  <c:v>0.16190476190476191</c:v>
                </c:pt>
                <c:pt idx="92">
                  <c:v>9.4736842105263161E-2</c:v>
                </c:pt>
                <c:pt idx="93">
                  <c:v>0.13131313131313133</c:v>
                </c:pt>
                <c:pt idx="94">
                  <c:v>0.38541666666666669</c:v>
                </c:pt>
                <c:pt idx="95">
                  <c:v>0.47770700636942676</c:v>
                </c:pt>
                <c:pt idx="96">
                  <c:v>0.28695652173913044</c:v>
                </c:pt>
                <c:pt idx="97">
                  <c:v>0.35632183908045978</c:v>
                </c:pt>
                <c:pt idx="98">
                  <c:v>0.31623931623931623</c:v>
                </c:pt>
                <c:pt idx="99">
                  <c:v>0.33333333333333331</c:v>
                </c:pt>
                <c:pt idx="100">
                  <c:v>0.28275862068965518</c:v>
                </c:pt>
                <c:pt idx="101">
                  <c:v>0.12631578947368421</c:v>
                </c:pt>
                <c:pt idx="102">
                  <c:v>0.22222222222222221</c:v>
                </c:pt>
                <c:pt idx="103">
                  <c:v>0.23076923076923078</c:v>
                </c:pt>
                <c:pt idx="104">
                  <c:v>0.41340782122905029</c:v>
                </c:pt>
                <c:pt idx="105">
                  <c:v>0.41314553990610331</c:v>
                </c:pt>
                <c:pt idx="106">
                  <c:v>0.60902255639097747</c:v>
                </c:pt>
                <c:pt idx="107">
                  <c:v>0.26495726495726496</c:v>
                </c:pt>
                <c:pt idx="108">
                  <c:v>0.57534246575342463</c:v>
                </c:pt>
                <c:pt idx="109">
                  <c:v>0.73809523809523814</c:v>
                </c:pt>
                <c:pt idx="110">
                  <c:v>0.78787878787878785</c:v>
                </c:pt>
                <c:pt idx="111">
                  <c:v>0.71028037383177567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103128"/>
        <c:axId val="415103520"/>
      </c:lineChart>
      <c:catAx>
        <c:axId val="415103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5103520"/>
        <c:crosses val="autoZero"/>
        <c:auto val="1"/>
        <c:lblAlgn val="ctr"/>
        <c:lblOffset val="100"/>
        <c:noMultiLvlLbl val="0"/>
      </c:catAx>
      <c:valAx>
        <c:axId val="41510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5103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88963276434271"/>
          <c:y val="0.93884892388451424"/>
          <c:w val="0.28939465470450487"/>
          <c:h val="4.3185290475152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7</xdr:row>
      <xdr:rowOff>61912</xdr:rowOff>
    </xdr:from>
    <xdr:to>
      <xdr:col>9</xdr:col>
      <xdr:colOff>104775</xdr:colOff>
      <xdr:row>21</xdr:row>
      <xdr:rowOff>138112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5</xdr:row>
      <xdr:rowOff>57150</xdr:rowOff>
    </xdr:from>
    <xdr:to>
      <xdr:col>20</xdr:col>
      <xdr:colOff>76200</xdr:colOff>
      <xdr:row>21</xdr:row>
      <xdr:rowOff>23812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95250</xdr:rowOff>
    </xdr:from>
    <xdr:to>
      <xdr:col>11</xdr:col>
      <xdr:colOff>619125</xdr:colOff>
      <xdr:row>34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638175</xdr:colOff>
      <xdr:row>2</xdr:row>
      <xdr:rowOff>109536</xdr:rowOff>
    </xdr:from>
    <xdr:to>
      <xdr:col>18</xdr:col>
      <xdr:colOff>638175</xdr:colOff>
      <xdr:row>34</xdr:row>
      <xdr:rowOff>76200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4</xdr:row>
      <xdr:rowOff>285750</xdr:rowOff>
    </xdr:from>
    <xdr:to>
      <xdr:col>9</xdr:col>
      <xdr:colOff>123825</xdr:colOff>
      <xdr:row>15</xdr:row>
      <xdr:rowOff>685800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5</xdr:row>
      <xdr:rowOff>76200</xdr:rowOff>
    </xdr:from>
    <xdr:to>
      <xdr:col>15</xdr:col>
      <xdr:colOff>742949</xdr:colOff>
      <xdr:row>30</xdr:row>
      <xdr:rowOff>95250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7</xdr:row>
      <xdr:rowOff>128587</xdr:rowOff>
    </xdr:from>
    <xdr:to>
      <xdr:col>8</xdr:col>
      <xdr:colOff>609600</xdr:colOff>
      <xdr:row>22</xdr:row>
      <xdr:rowOff>14287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609600</xdr:colOff>
      <xdr:row>7</xdr:row>
      <xdr:rowOff>128587</xdr:rowOff>
    </xdr:from>
    <xdr:to>
      <xdr:col>12</xdr:col>
      <xdr:colOff>457200</xdr:colOff>
      <xdr:row>22</xdr:row>
      <xdr:rowOff>14287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12</xdr:row>
      <xdr:rowOff>95250</xdr:rowOff>
    </xdr:from>
    <xdr:to>
      <xdr:col>20</xdr:col>
      <xdr:colOff>190500</xdr:colOff>
      <xdr:row>38</xdr:row>
      <xdr:rowOff>104912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enutzerdefiniert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FFC000"/>
      </a:accent2>
      <a:accent3>
        <a:srgbClr val="ED7D31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1" sqref="B1:D1048576"/>
    </sheetView>
  </sheetViews>
  <sheetFormatPr baseColWidth="10" defaultRowHeight="15" x14ac:dyDescent="0.25"/>
  <cols>
    <col min="3" max="4" width="15.140625" customWidth="1"/>
  </cols>
  <sheetData>
    <row r="1" spans="1:10" x14ac:dyDescent="0.25">
      <c r="A1" s="1" t="s">
        <v>0</v>
      </c>
      <c r="B1" s="1" t="s">
        <v>19</v>
      </c>
      <c r="C1" s="1" t="s">
        <v>21</v>
      </c>
      <c r="D1" s="1" t="s">
        <v>20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</row>
    <row r="2" spans="1:10" ht="16.5" customHeight="1" x14ac:dyDescent="0.25">
      <c r="A2" s="2" t="s">
        <v>7</v>
      </c>
      <c r="B2" s="4">
        <f>+(F2*2+G2)/(E2*2)</f>
        <v>0.58333333333333337</v>
      </c>
      <c r="C2" s="5">
        <f>+I2/E2</f>
        <v>2.6666666666666665</v>
      </c>
      <c r="D2" s="5">
        <f>+J2/E2</f>
        <v>2</v>
      </c>
      <c r="E2" s="3">
        <v>6</v>
      </c>
      <c r="F2" s="3">
        <v>3</v>
      </c>
      <c r="G2" s="3">
        <v>1</v>
      </c>
      <c r="H2" s="3">
        <v>2</v>
      </c>
      <c r="I2" s="3">
        <v>16</v>
      </c>
      <c r="J2" s="3">
        <v>12</v>
      </c>
    </row>
    <row r="3" spans="1:10" x14ac:dyDescent="0.25">
      <c r="A3" s="2" t="s">
        <v>8</v>
      </c>
      <c r="B3" s="4">
        <f t="shared" ref="B3:B13" si="0">+(F3*2+G3)/(E3*2)</f>
        <v>0.46875</v>
      </c>
      <c r="C3" s="5">
        <f t="shared" ref="C3:C13" si="1">+I3/E3</f>
        <v>1.8125</v>
      </c>
      <c r="D3" s="5">
        <f t="shared" ref="D3:D13" si="2">+J3/E3</f>
        <v>2.21875</v>
      </c>
      <c r="E3" s="3">
        <v>32</v>
      </c>
      <c r="F3" s="3">
        <v>12</v>
      </c>
      <c r="G3" s="3">
        <v>6</v>
      </c>
      <c r="H3" s="3">
        <v>14</v>
      </c>
      <c r="I3" s="3">
        <v>58</v>
      </c>
      <c r="J3" s="3">
        <v>71</v>
      </c>
    </row>
    <row r="4" spans="1:10" x14ac:dyDescent="0.25">
      <c r="A4" s="2" t="s">
        <v>9</v>
      </c>
      <c r="B4" s="4">
        <f t="shared" si="0"/>
        <v>0.54761904761904767</v>
      </c>
      <c r="C4" s="5">
        <f t="shared" si="1"/>
        <v>2.1587301587301586</v>
      </c>
      <c r="D4" s="5">
        <f t="shared" si="2"/>
        <v>1.7936507936507937</v>
      </c>
      <c r="E4" s="3">
        <v>63</v>
      </c>
      <c r="F4" s="3">
        <v>28</v>
      </c>
      <c r="G4" s="3">
        <v>13</v>
      </c>
      <c r="H4" s="3">
        <v>22</v>
      </c>
      <c r="I4" s="3">
        <v>136</v>
      </c>
      <c r="J4" s="3">
        <v>113</v>
      </c>
    </row>
    <row r="5" spans="1:10" x14ac:dyDescent="0.25">
      <c r="A5" s="2" t="s">
        <v>10</v>
      </c>
      <c r="B5" s="4">
        <f t="shared" si="0"/>
        <v>0.69565217391304346</v>
      </c>
      <c r="C5" s="5">
        <f t="shared" si="1"/>
        <v>2.8550724637681157</v>
      </c>
      <c r="D5" s="5">
        <f t="shared" si="2"/>
        <v>1.4202898550724639</v>
      </c>
      <c r="E5" s="3">
        <v>69</v>
      </c>
      <c r="F5" s="3">
        <v>41</v>
      </c>
      <c r="G5" s="3">
        <v>14</v>
      </c>
      <c r="H5" s="3">
        <v>14</v>
      </c>
      <c r="I5" s="3">
        <v>197</v>
      </c>
      <c r="J5" s="3">
        <v>98</v>
      </c>
    </row>
    <row r="6" spans="1:10" x14ac:dyDescent="0.25">
      <c r="A6" s="2" t="s">
        <v>11</v>
      </c>
      <c r="B6" s="4">
        <f t="shared" si="0"/>
        <v>0.52</v>
      </c>
      <c r="C6" s="5">
        <f t="shared" si="1"/>
        <v>2.2000000000000002</v>
      </c>
      <c r="D6" s="5">
        <f t="shared" si="2"/>
        <v>2.2400000000000002</v>
      </c>
      <c r="E6" s="3">
        <v>25</v>
      </c>
      <c r="F6" s="3">
        <v>10</v>
      </c>
      <c r="G6" s="3">
        <v>6</v>
      </c>
      <c r="H6" s="3">
        <v>9</v>
      </c>
      <c r="I6" s="3">
        <v>55</v>
      </c>
      <c r="J6" s="3">
        <v>56</v>
      </c>
    </row>
    <row r="7" spans="1:10" x14ac:dyDescent="0.25">
      <c r="A7" s="2" t="s">
        <v>12</v>
      </c>
      <c r="B7" s="4">
        <f t="shared" si="0"/>
        <v>0.5161290322580645</v>
      </c>
      <c r="C7" s="5">
        <f t="shared" si="1"/>
        <v>2.4193548387096775</v>
      </c>
      <c r="D7" s="5">
        <f t="shared" si="2"/>
        <v>1.9838709677419355</v>
      </c>
      <c r="E7" s="3">
        <v>62</v>
      </c>
      <c r="F7" s="3">
        <v>27</v>
      </c>
      <c r="G7" s="3">
        <v>10</v>
      </c>
      <c r="H7" s="3">
        <v>25</v>
      </c>
      <c r="I7" s="3">
        <v>150</v>
      </c>
      <c r="J7" s="3">
        <v>123</v>
      </c>
    </row>
    <row r="8" spans="1:10" x14ac:dyDescent="0.25">
      <c r="A8" s="2" t="s">
        <v>13</v>
      </c>
      <c r="B8" s="4">
        <f t="shared" si="0"/>
        <v>0.48076923076923078</v>
      </c>
      <c r="C8" s="5">
        <f t="shared" si="1"/>
        <v>1.6666666666666667</v>
      </c>
      <c r="D8" s="5">
        <f t="shared" si="2"/>
        <v>1.8461538461538463</v>
      </c>
      <c r="E8" s="3">
        <v>78</v>
      </c>
      <c r="F8" s="3">
        <v>31</v>
      </c>
      <c r="G8" s="3">
        <v>13</v>
      </c>
      <c r="H8" s="3">
        <v>34</v>
      </c>
      <c r="I8" s="3">
        <v>130</v>
      </c>
      <c r="J8" s="3">
        <v>144</v>
      </c>
    </row>
    <row r="9" spans="1:10" x14ac:dyDescent="0.25">
      <c r="A9" s="2" t="s">
        <v>14</v>
      </c>
      <c r="B9" s="4">
        <f t="shared" si="0"/>
        <v>0.45833333333333331</v>
      </c>
      <c r="C9" s="5">
        <f t="shared" si="1"/>
        <v>1.2833333333333334</v>
      </c>
      <c r="D9" s="5">
        <f t="shared" si="2"/>
        <v>1.3833333333333333</v>
      </c>
      <c r="E9" s="3">
        <v>60</v>
      </c>
      <c r="F9" s="3">
        <v>19</v>
      </c>
      <c r="G9" s="3">
        <v>17</v>
      </c>
      <c r="H9" s="3">
        <v>24</v>
      </c>
      <c r="I9" s="3">
        <v>77</v>
      </c>
      <c r="J9" s="3">
        <v>83</v>
      </c>
    </row>
    <row r="10" spans="1:10" x14ac:dyDescent="0.25">
      <c r="A10" s="2" t="s">
        <v>15</v>
      </c>
      <c r="B10" s="4">
        <f t="shared" si="0"/>
        <v>0.58139534883720934</v>
      </c>
      <c r="C10" s="5">
        <f t="shared" si="1"/>
        <v>1.5116279069767442</v>
      </c>
      <c r="D10" s="5">
        <f t="shared" si="2"/>
        <v>1.1046511627906976</v>
      </c>
      <c r="E10" s="3">
        <v>86</v>
      </c>
      <c r="F10" s="3">
        <v>41</v>
      </c>
      <c r="G10" s="3">
        <v>18</v>
      </c>
      <c r="H10" s="3">
        <v>27</v>
      </c>
      <c r="I10" s="3">
        <v>130</v>
      </c>
      <c r="J10" s="3">
        <v>95</v>
      </c>
    </row>
    <row r="11" spans="1:10" x14ac:dyDescent="0.25">
      <c r="A11" s="2" t="s">
        <v>16</v>
      </c>
      <c r="B11" s="4">
        <f t="shared" si="0"/>
        <v>0.41025641025641024</v>
      </c>
      <c r="C11" s="5">
        <f t="shared" si="1"/>
        <v>1.2820512820512822</v>
      </c>
      <c r="D11" s="5">
        <f t="shared" si="2"/>
        <v>1.6025641025641026</v>
      </c>
      <c r="E11" s="3">
        <v>78</v>
      </c>
      <c r="F11" s="3">
        <v>22</v>
      </c>
      <c r="G11" s="3">
        <v>20</v>
      </c>
      <c r="H11" s="3">
        <v>36</v>
      </c>
      <c r="I11" s="3">
        <v>100</v>
      </c>
      <c r="J11" s="3">
        <v>125</v>
      </c>
    </row>
    <row r="12" spans="1:10" x14ac:dyDescent="0.25">
      <c r="A12" s="2" t="s">
        <v>17</v>
      </c>
      <c r="B12" s="4">
        <f t="shared" si="0"/>
        <v>0.550561797752809</v>
      </c>
      <c r="C12" s="5">
        <f t="shared" si="1"/>
        <v>1.7078651685393258</v>
      </c>
      <c r="D12" s="5">
        <f t="shared" si="2"/>
        <v>1.404494382022472</v>
      </c>
      <c r="E12" s="3">
        <v>89</v>
      </c>
      <c r="F12" s="3">
        <v>38</v>
      </c>
      <c r="G12" s="3">
        <v>22</v>
      </c>
      <c r="H12" s="3">
        <v>29</v>
      </c>
      <c r="I12" s="3">
        <v>152</v>
      </c>
      <c r="J12" s="3">
        <v>125</v>
      </c>
    </row>
    <row r="13" spans="1:10" x14ac:dyDescent="0.25">
      <c r="A13" s="2" t="s">
        <v>18</v>
      </c>
      <c r="B13" s="4">
        <f t="shared" si="0"/>
        <v>0.41139240506329117</v>
      </c>
      <c r="C13" s="5">
        <f t="shared" si="1"/>
        <v>1.3164556962025316</v>
      </c>
      <c r="D13" s="5">
        <f t="shared" si="2"/>
        <v>1.518987341772152</v>
      </c>
      <c r="E13" s="3">
        <v>79</v>
      </c>
      <c r="F13" s="3">
        <v>23</v>
      </c>
      <c r="G13" s="3">
        <v>19</v>
      </c>
      <c r="H13" s="3">
        <v>37</v>
      </c>
      <c r="I13" s="3">
        <v>104</v>
      </c>
      <c r="J13" s="3">
        <v>120</v>
      </c>
    </row>
    <row r="14" spans="1:10" x14ac:dyDescent="0.25">
      <c r="A14" s="6" t="s">
        <v>22</v>
      </c>
      <c r="B14" s="4">
        <f t="shared" ref="B14" si="3">+(F14*2+G14)/(E14*2)</f>
        <v>0.51513067400275103</v>
      </c>
      <c r="C14" s="5">
        <f t="shared" ref="C14" si="4">+I14/E14</f>
        <v>1.7950481430536451</v>
      </c>
      <c r="D14" s="5">
        <f t="shared" ref="D14" si="5">+J14/E14</f>
        <v>1.6024759284731775</v>
      </c>
      <c r="E14">
        <f>SUM(E2:E13)</f>
        <v>727</v>
      </c>
      <c r="F14">
        <f t="shared" ref="F14:J14" si="6">SUM(F2:F13)</f>
        <v>295</v>
      </c>
      <c r="G14">
        <f t="shared" si="6"/>
        <v>159</v>
      </c>
      <c r="H14">
        <f t="shared" si="6"/>
        <v>273</v>
      </c>
      <c r="I14">
        <f t="shared" si="6"/>
        <v>1305</v>
      </c>
      <c r="J14">
        <f t="shared" si="6"/>
        <v>1165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N24" sqref="N24"/>
    </sheetView>
  </sheetViews>
  <sheetFormatPr baseColWidth="10" defaultRowHeight="15" x14ac:dyDescent="0.25"/>
  <cols>
    <col min="1" max="1" width="11.42578125" style="11"/>
    <col min="3" max="4" width="15.140625" customWidth="1"/>
  </cols>
  <sheetData>
    <row r="1" spans="1:10" x14ac:dyDescent="0.25">
      <c r="A1" s="9" t="s">
        <v>23</v>
      </c>
      <c r="B1" s="1" t="s">
        <v>19</v>
      </c>
      <c r="C1" s="1" t="s">
        <v>21</v>
      </c>
      <c r="D1" s="1" t="s">
        <v>20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7" t="s">
        <v>6</v>
      </c>
    </row>
    <row r="2" spans="1:10" x14ac:dyDescent="0.25">
      <c r="A2" s="12" t="s">
        <v>24</v>
      </c>
      <c r="B2" s="4">
        <f>+(F2*2+G2)/(E2*2)</f>
        <v>1</v>
      </c>
      <c r="C2" s="5">
        <f>+I2/E2</f>
        <v>5</v>
      </c>
      <c r="D2" s="5">
        <f>+J2/E2</f>
        <v>0</v>
      </c>
      <c r="E2" s="8">
        <v>1</v>
      </c>
      <c r="F2" s="8">
        <v>1</v>
      </c>
      <c r="G2" s="8">
        <v>0</v>
      </c>
      <c r="H2" s="8">
        <v>0</v>
      </c>
      <c r="I2" s="8">
        <v>5</v>
      </c>
      <c r="J2" s="8">
        <v>0</v>
      </c>
    </row>
    <row r="3" spans="1:10" x14ac:dyDescent="0.25">
      <c r="A3" s="12" t="s">
        <v>25</v>
      </c>
      <c r="B3" s="4">
        <f t="shared" ref="B3:B14" si="0">+(F3*2+G3)/(E3*2)</f>
        <v>0.5</v>
      </c>
      <c r="C3" s="5">
        <f t="shared" ref="C3:C14" si="1">+I3/E3</f>
        <v>3</v>
      </c>
      <c r="D3" s="5">
        <f t="shared" ref="D3:D14" si="2">+J3/E3</f>
        <v>2.5</v>
      </c>
      <c r="E3" s="8">
        <v>2</v>
      </c>
      <c r="F3" s="8">
        <v>1</v>
      </c>
      <c r="G3" s="8">
        <v>0</v>
      </c>
      <c r="H3" s="8">
        <v>1</v>
      </c>
      <c r="I3" s="8">
        <v>6</v>
      </c>
      <c r="J3" s="8">
        <v>5</v>
      </c>
    </row>
    <row r="4" spans="1:10" x14ac:dyDescent="0.25">
      <c r="A4" s="12" t="s">
        <v>26</v>
      </c>
      <c r="B4" s="4">
        <f t="shared" si="0"/>
        <v>0.5</v>
      </c>
      <c r="C4" s="5">
        <f t="shared" si="1"/>
        <v>2.5</v>
      </c>
      <c r="D4" s="5">
        <f t="shared" si="2"/>
        <v>3.5</v>
      </c>
      <c r="E4" s="8">
        <v>2</v>
      </c>
      <c r="F4" s="8">
        <v>1</v>
      </c>
      <c r="G4" s="8">
        <v>0</v>
      </c>
      <c r="H4" s="8">
        <v>1</v>
      </c>
      <c r="I4" s="8">
        <v>5</v>
      </c>
      <c r="J4" s="8">
        <v>7</v>
      </c>
    </row>
    <row r="5" spans="1:10" x14ac:dyDescent="0.25">
      <c r="A5" s="12" t="s">
        <v>27</v>
      </c>
      <c r="B5" s="4">
        <f t="shared" si="0"/>
        <v>0.5</v>
      </c>
      <c r="C5" s="5">
        <f t="shared" si="1"/>
        <v>0</v>
      </c>
      <c r="D5" s="5">
        <f t="shared" si="2"/>
        <v>0</v>
      </c>
      <c r="E5" s="8">
        <v>1</v>
      </c>
      <c r="F5" s="8">
        <v>0</v>
      </c>
      <c r="G5" s="8">
        <v>1</v>
      </c>
      <c r="H5" s="8">
        <v>0</v>
      </c>
      <c r="I5" s="8">
        <v>0</v>
      </c>
      <c r="J5" s="8">
        <v>0</v>
      </c>
    </row>
    <row r="6" spans="1:10" x14ac:dyDescent="0.25">
      <c r="A6" s="10">
        <v>1906</v>
      </c>
      <c r="B6" s="4">
        <f t="shared" si="0"/>
        <v>0</v>
      </c>
      <c r="C6" s="5">
        <f t="shared" si="1"/>
        <v>1</v>
      </c>
      <c r="D6" s="5">
        <f t="shared" si="2"/>
        <v>3</v>
      </c>
      <c r="E6" s="8">
        <v>1</v>
      </c>
      <c r="F6" s="8">
        <v>0</v>
      </c>
      <c r="G6" s="8">
        <v>0</v>
      </c>
      <c r="H6" s="8">
        <v>1</v>
      </c>
      <c r="I6" s="8">
        <v>1</v>
      </c>
      <c r="J6" s="8">
        <v>3</v>
      </c>
    </row>
    <row r="7" spans="1:10" x14ac:dyDescent="0.25">
      <c r="A7" s="10">
        <v>1907</v>
      </c>
      <c r="B7" s="4">
        <f t="shared" si="0"/>
        <v>0.5</v>
      </c>
      <c r="C7" s="5">
        <f t="shared" si="1"/>
        <v>2</v>
      </c>
      <c r="D7" s="5">
        <f t="shared" si="2"/>
        <v>2.5</v>
      </c>
      <c r="E7" s="8">
        <v>2</v>
      </c>
      <c r="F7" s="8">
        <v>1</v>
      </c>
      <c r="G7" s="8">
        <v>0</v>
      </c>
      <c r="H7" s="8">
        <v>1</v>
      </c>
      <c r="I7" s="8">
        <v>4</v>
      </c>
      <c r="J7" s="8">
        <v>5</v>
      </c>
    </row>
    <row r="8" spans="1:10" x14ac:dyDescent="0.25">
      <c r="A8" s="10">
        <v>1908</v>
      </c>
      <c r="B8" s="4">
        <f t="shared" si="0"/>
        <v>0.5</v>
      </c>
      <c r="C8" s="5">
        <f t="shared" si="1"/>
        <v>2.4</v>
      </c>
      <c r="D8" s="5">
        <f t="shared" si="2"/>
        <v>2.8</v>
      </c>
      <c r="E8" s="8">
        <v>5</v>
      </c>
      <c r="F8" s="8">
        <v>2</v>
      </c>
      <c r="G8" s="8">
        <v>1</v>
      </c>
      <c r="H8" s="8">
        <v>2</v>
      </c>
      <c r="I8" s="8">
        <v>12</v>
      </c>
      <c r="J8" s="8">
        <v>14</v>
      </c>
    </row>
    <row r="9" spans="1:10" x14ac:dyDescent="0.25">
      <c r="A9" s="10">
        <v>1909</v>
      </c>
      <c r="B9" s="4">
        <f t="shared" si="0"/>
        <v>0.25</v>
      </c>
      <c r="C9" s="5">
        <f t="shared" si="1"/>
        <v>1.75</v>
      </c>
      <c r="D9" s="5">
        <f t="shared" si="2"/>
        <v>3.75</v>
      </c>
      <c r="E9" s="8">
        <v>4</v>
      </c>
      <c r="F9" s="8">
        <v>0</v>
      </c>
      <c r="G9" s="8">
        <v>2</v>
      </c>
      <c r="H9" s="8">
        <v>2</v>
      </c>
      <c r="I9" s="8">
        <v>7</v>
      </c>
      <c r="J9" s="8">
        <v>15</v>
      </c>
    </row>
    <row r="10" spans="1:10" x14ac:dyDescent="0.25">
      <c r="A10" s="10">
        <v>1910</v>
      </c>
      <c r="B10" s="4">
        <f t="shared" si="0"/>
        <v>0.5</v>
      </c>
      <c r="C10" s="5">
        <f t="shared" si="1"/>
        <v>1</v>
      </c>
      <c r="D10" s="5">
        <f t="shared" si="2"/>
        <v>2</v>
      </c>
      <c r="E10" s="8">
        <v>2</v>
      </c>
      <c r="F10" s="8">
        <v>1</v>
      </c>
      <c r="G10" s="8">
        <v>0</v>
      </c>
      <c r="H10" s="8">
        <v>1</v>
      </c>
      <c r="I10" s="8">
        <v>2</v>
      </c>
      <c r="J10" s="8">
        <v>4</v>
      </c>
    </row>
    <row r="11" spans="1:10" x14ac:dyDescent="0.25">
      <c r="A11" s="10">
        <v>1911</v>
      </c>
      <c r="B11" s="4">
        <f t="shared" si="0"/>
        <v>0.66666666666666663</v>
      </c>
      <c r="C11" s="5">
        <f t="shared" si="1"/>
        <v>1.6666666666666667</v>
      </c>
      <c r="D11" s="5">
        <f t="shared" si="2"/>
        <v>1.3333333333333333</v>
      </c>
      <c r="E11" s="8">
        <v>3</v>
      </c>
      <c r="F11" s="8">
        <v>2</v>
      </c>
      <c r="G11" s="8">
        <v>0</v>
      </c>
      <c r="H11" s="8">
        <v>1</v>
      </c>
      <c r="I11" s="8">
        <v>5</v>
      </c>
      <c r="J11" s="8">
        <v>4</v>
      </c>
    </row>
    <row r="12" spans="1:10" x14ac:dyDescent="0.25">
      <c r="A12" s="10">
        <v>1912</v>
      </c>
      <c r="B12" s="4">
        <f t="shared" si="0"/>
        <v>0.5625</v>
      </c>
      <c r="C12" s="5">
        <f t="shared" si="1"/>
        <v>2</v>
      </c>
      <c r="D12" s="5">
        <f t="shared" si="2"/>
        <v>1.75</v>
      </c>
      <c r="E12" s="8">
        <v>8</v>
      </c>
      <c r="F12" s="8">
        <v>4</v>
      </c>
      <c r="G12" s="8">
        <v>1</v>
      </c>
      <c r="H12" s="8">
        <v>3</v>
      </c>
      <c r="I12" s="8">
        <v>16</v>
      </c>
      <c r="J12" s="8">
        <v>14</v>
      </c>
    </row>
    <row r="13" spans="1:10" x14ac:dyDescent="0.25">
      <c r="A13" s="10">
        <v>1913</v>
      </c>
      <c r="B13" s="4">
        <f t="shared" si="0"/>
        <v>0.33333333333333331</v>
      </c>
      <c r="C13" s="5">
        <f t="shared" si="1"/>
        <v>2</v>
      </c>
      <c r="D13" s="5">
        <f t="shared" si="2"/>
        <v>2.6666666666666665</v>
      </c>
      <c r="E13" s="8">
        <v>3</v>
      </c>
      <c r="F13" s="8">
        <v>1</v>
      </c>
      <c r="G13" s="8">
        <v>0</v>
      </c>
      <c r="H13" s="8">
        <v>2</v>
      </c>
      <c r="I13" s="8">
        <v>6</v>
      </c>
      <c r="J13" s="8">
        <v>8</v>
      </c>
    </row>
    <row r="14" spans="1:10" x14ac:dyDescent="0.25">
      <c r="A14" s="10">
        <v>1914</v>
      </c>
      <c r="B14" s="4">
        <f t="shared" si="0"/>
        <v>0.5</v>
      </c>
      <c r="C14" s="5">
        <f t="shared" si="1"/>
        <v>1.25</v>
      </c>
      <c r="D14" s="5">
        <f t="shared" si="2"/>
        <v>1</v>
      </c>
      <c r="E14" s="8">
        <v>4</v>
      </c>
      <c r="F14" s="8">
        <v>1</v>
      </c>
      <c r="G14" s="8">
        <v>2</v>
      </c>
      <c r="H14" s="8">
        <v>1</v>
      </c>
      <c r="I14" s="8">
        <v>5</v>
      </c>
      <c r="J14" s="8">
        <v>4</v>
      </c>
    </row>
    <row r="15" spans="1:10" x14ac:dyDescent="0.25">
      <c r="A15" s="10">
        <v>1915</v>
      </c>
      <c r="B15" s="4">
        <f t="shared" ref="B15:B78" si="3">+(F15*2+G15)/(E15*2)</f>
        <v>0.5</v>
      </c>
      <c r="C15" s="5">
        <f t="shared" ref="C15:C78" si="4">+I15/E15</f>
        <v>3</v>
      </c>
      <c r="D15" s="5">
        <f t="shared" ref="D15:D78" si="5">+J15/E15</f>
        <v>3</v>
      </c>
      <c r="E15" s="8">
        <v>4</v>
      </c>
      <c r="F15" s="8">
        <v>2</v>
      </c>
      <c r="G15" s="8">
        <v>0</v>
      </c>
      <c r="H15" s="8">
        <v>2</v>
      </c>
      <c r="I15" s="8">
        <v>12</v>
      </c>
      <c r="J15" s="8">
        <v>12</v>
      </c>
    </row>
    <row r="16" spans="1:10" x14ac:dyDescent="0.25">
      <c r="A16" s="10">
        <v>1916</v>
      </c>
      <c r="B16" s="4">
        <f t="shared" si="3"/>
        <v>0.625</v>
      </c>
      <c r="C16" s="5">
        <f t="shared" si="4"/>
        <v>2.5</v>
      </c>
      <c r="D16" s="5">
        <f t="shared" si="5"/>
        <v>2</v>
      </c>
      <c r="E16" s="8">
        <v>4</v>
      </c>
      <c r="F16" s="8">
        <v>2</v>
      </c>
      <c r="G16" s="8">
        <v>1</v>
      </c>
      <c r="H16" s="8">
        <v>1</v>
      </c>
      <c r="I16" s="8">
        <v>10</v>
      </c>
      <c r="J16" s="8">
        <v>8</v>
      </c>
    </row>
    <row r="17" spans="1:10" x14ac:dyDescent="0.25">
      <c r="A17" s="10">
        <v>1917</v>
      </c>
      <c r="B17" s="4">
        <f t="shared" si="3"/>
        <v>0.21428571428571427</v>
      </c>
      <c r="C17" s="5">
        <f t="shared" si="4"/>
        <v>1.2857142857142858</v>
      </c>
      <c r="D17" s="5">
        <f t="shared" si="5"/>
        <v>2.5714285714285716</v>
      </c>
      <c r="E17" s="8">
        <v>7</v>
      </c>
      <c r="F17" s="8">
        <v>1</v>
      </c>
      <c r="G17" s="8">
        <v>1</v>
      </c>
      <c r="H17" s="8">
        <v>5</v>
      </c>
      <c r="I17" s="8">
        <v>9</v>
      </c>
      <c r="J17" s="8">
        <v>18</v>
      </c>
    </row>
    <row r="18" spans="1:10" x14ac:dyDescent="0.25">
      <c r="A18" s="10">
        <v>1918</v>
      </c>
      <c r="B18" s="4">
        <f t="shared" si="3"/>
        <v>0.25</v>
      </c>
      <c r="C18" s="5">
        <f t="shared" si="4"/>
        <v>1.25</v>
      </c>
      <c r="D18" s="5">
        <f t="shared" si="5"/>
        <v>2</v>
      </c>
      <c r="E18" s="8">
        <v>4</v>
      </c>
      <c r="F18" s="8">
        <v>1</v>
      </c>
      <c r="G18" s="8">
        <v>0</v>
      </c>
      <c r="H18" s="8">
        <v>3</v>
      </c>
      <c r="I18" s="8">
        <v>5</v>
      </c>
      <c r="J18" s="8">
        <v>8</v>
      </c>
    </row>
    <row r="19" spans="1:10" x14ac:dyDescent="0.25">
      <c r="A19" s="10">
        <v>1919</v>
      </c>
      <c r="B19" s="4">
        <f t="shared" si="3"/>
        <v>0.33333333333333331</v>
      </c>
      <c r="C19" s="5">
        <f t="shared" si="4"/>
        <v>1.6666666666666667</v>
      </c>
      <c r="D19" s="5">
        <f t="shared" si="5"/>
        <v>1.6666666666666667</v>
      </c>
      <c r="E19" s="8">
        <v>3</v>
      </c>
      <c r="F19" s="8">
        <v>1</v>
      </c>
      <c r="G19" s="8">
        <v>0</v>
      </c>
      <c r="H19" s="8">
        <v>2</v>
      </c>
      <c r="I19" s="8">
        <v>5</v>
      </c>
      <c r="J19" s="8">
        <v>5</v>
      </c>
    </row>
    <row r="20" spans="1:10" x14ac:dyDescent="0.25">
      <c r="A20" s="10">
        <v>1920</v>
      </c>
      <c r="B20" s="4">
        <f t="shared" si="3"/>
        <v>0.83333333333333337</v>
      </c>
      <c r="C20" s="5">
        <f t="shared" si="4"/>
        <v>2.3333333333333335</v>
      </c>
      <c r="D20" s="5">
        <f t="shared" si="5"/>
        <v>1.6666666666666667</v>
      </c>
      <c r="E20" s="8">
        <v>3</v>
      </c>
      <c r="F20" s="8">
        <v>2</v>
      </c>
      <c r="G20" s="8">
        <v>1</v>
      </c>
      <c r="H20" s="8">
        <v>0</v>
      </c>
      <c r="I20" s="8">
        <v>7</v>
      </c>
      <c r="J20" s="8">
        <v>5</v>
      </c>
    </row>
    <row r="21" spans="1:10" x14ac:dyDescent="0.25">
      <c r="A21" s="10">
        <v>1921</v>
      </c>
      <c r="B21" s="4">
        <f t="shared" si="3"/>
        <v>0.75</v>
      </c>
      <c r="C21" s="5">
        <f t="shared" si="4"/>
        <v>2.8333333333333335</v>
      </c>
      <c r="D21" s="5">
        <f t="shared" si="5"/>
        <v>1.8333333333333333</v>
      </c>
      <c r="E21" s="8">
        <v>6</v>
      </c>
      <c r="F21" s="8">
        <v>3</v>
      </c>
      <c r="G21" s="8">
        <v>3</v>
      </c>
      <c r="H21" s="8">
        <v>0</v>
      </c>
      <c r="I21" s="8">
        <v>17</v>
      </c>
      <c r="J21" s="8">
        <v>11</v>
      </c>
    </row>
    <row r="22" spans="1:10" x14ac:dyDescent="0.25">
      <c r="A22" s="10">
        <v>1922</v>
      </c>
      <c r="B22" s="4">
        <f t="shared" si="3"/>
        <v>0.58333333333333337</v>
      </c>
      <c r="C22" s="5">
        <f t="shared" si="4"/>
        <v>2.5</v>
      </c>
      <c r="D22" s="5">
        <f t="shared" si="5"/>
        <v>1.6666666666666667</v>
      </c>
      <c r="E22" s="8">
        <v>6</v>
      </c>
      <c r="F22" s="8">
        <v>2</v>
      </c>
      <c r="G22" s="8">
        <v>3</v>
      </c>
      <c r="H22" s="8">
        <v>1</v>
      </c>
      <c r="I22" s="8">
        <v>15</v>
      </c>
      <c r="J22" s="8">
        <v>10</v>
      </c>
    </row>
    <row r="23" spans="1:10" x14ac:dyDescent="0.25">
      <c r="A23" s="10">
        <v>1923</v>
      </c>
      <c r="B23" s="4">
        <f t="shared" si="3"/>
        <v>0.41666666666666669</v>
      </c>
      <c r="C23" s="5">
        <f t="shared" si="4"/>
        <v>0.83333333333333337</v>
      </c>
      <c r="D23" s="5">
        <f t="shared" si="5"/>
        <v>1.5</v>
      </c>
      <c r="E23" s="8">
        <v>6</v>
      </c>
      <c r="F23" s="8">
        <v>2</v>
      </c>
      <c r="G23" s="8">
        <v>1</v>
      </c>
      <c r="H23" s="8">
        <v>3</v>
      </c>
      <c r="I23" s="8">
        <v>5</v>
      </c>
      <c r="J23" s="8">
        <v>9</v>
      </c>
    </row>
    <row r="24" spans="1:10" x14ac:dyDescent="0.25">
      <c r="A24" s="10">
        <v>1924</v>
      </c>
      <c r="B24" s="4">
        <f t="shared" si="3"/>
        <v>0.7</v>
      </c>
      <c r="C24" s="5">
        <f t="shared" si="4"/>
        <v>3</v>
      </c>
      <c r="D24" s="5">
        <f t="shared" si="5"/>
        <v>1.3</v>
      </c>
      <c r="E24" s="8">
        <v>10</v>
      </c>
      <c r="F24" s="8">
        <v>6</v>
      </c>
      <c r="G24" s="8">
        <v>2</v>
      </c>
      <c r="H24" s="8">
        <v>2</v>
      </c>
      <c r="I24" s="8">
        <v>30</v>
      </c>
      <c r="J24" s="8">
        <v>13</v>
      </c>
    </row>
    <row r="25" spans="1:10" x14ac:dyDescent="0.25">
      <c r="A25" s="10">
        <v>1925</v>
      </c>
      <c r="B25" s="4">
        <f t="shared" si="3"/>
        <v>0.65</v>
      </c>
      <c r="C25" s="5">
        <f t="shared" si="4"/>
        <v>2.1</v>
      </c>
      <c r="D25" s="5">
        <f t="shared" si="5"/>
        <v>1.4</v>
      </c>
      <c r="E25" s="8">
        <v>10</v>
      </c>
      <c r="F25" s="8">
        <v>6</v>
      </c>
      <c r="G25" s="8">
        <v>1</v>
      </c>
      <c r="H25" s="8">
        <v>3</v>
      </c>
      <c r="I25" s="8">
        <v>21</v>
      </c>
      <c r="J25" s="8">
        <v>14</v>
      </c>
    </row>
    <row r="26" spans="1:10" x14ac:dyDescent="0.25">
      <c r="A26" s="10">
        <v>1926</v>
      </c>
      <c r="B26" s="4">
        <f t="shared" si="3"/>
        <v>0.8571428571428571</v>
      </c>
      <c r="C26" s="5">
        <f t="shared" si="4"/>
        <v>3.2857142857142856</v>
      </c>
      <c r="D26" s="5">
        <f t="shared" si="5"/>
        <v>1</v>
      </c>
      <c r="E26" s="8">
        <v>7</v>
      </c>
      <c r="F26" s="8">
        <v>6</v>
      </c>
      <c r="G26" s="8">
        <v>0</v>
      </c>
      <c r="H26" s="8">
        <v>1</v>
      </c>
      <c r="I26" s="8">
        <v>23</v>
      </c>
      <c r="J26" s="8">
        <v>7</v>
      </c>
    </row>
    <row r="27" spans="1:10" x14ac:dyDescent="0.25">
      <c r="A27" s="10">
        <v>1927</v>
      </c>
      <c r="B27" s="4">
        <f t="shared" si="3"/>
        <v>0.5714285714285714</v>
      </c>
      <c r="C27" s="5">
        <f t="shared" si="4"/>
        <v>2.7142857142857144</v>
      </c>
      <c r="D27" s="5">
        <f t="shared" si="5"/>
        <v>1.5714285714285714</v>
      </c>
      <c r="E27" s="8">
        <v>7</v>
      </c>
      <c r="F27" s="8">
        <v>4</v>
      </c>
      <c r="G27" s="8">
        <v>0</v>
      </c>
      <c r="H27" s="8">
        <v>3</v>
      </c>
      <c r="I27" s="8">
        <v>19</v>
      </c>
      <c r="J27" s="8">
        <v>11</v>
      </c>
    </row>
    <row r="28" spans="1:10" x14ac:dyDescent="0.25">
      <c r="A28" s="10">
        <v>1928</v>
      </c>
      <c r="B28" s="4">
        <f t="shared" si="3"/>
        <v>0.75</v>
      </c>
      <c r="C28" s="5">
        <f t="shared" si="4"/>
        <v>2.75</v>
      </c>
      <c r="D28" s="5">
        <f t="shared" si="5"/>
        <v>1.5</v>
      </c>
      <c r="E28" s="8">
        <v>8</v>
      </c>
      <c r="F28" s="8">
        <v>5</v>
      </c>
      <c r="G28" s="8">
        <v>2</v>
      </c>
      <c r="H28" s="8">
        <v>1</v>
      </c>
      <c r="I28" s="8">
        <v>22</v>
      </c>
      <c r="J28" s="8">
        <v>12</v>
      </c>
    </row>
    <row r="29" spans="1:10" x14ac:dyDescent="0.25">
      <c r="A29" s="10">
        <v>1929</v>
      </c>
      <c r="B29" s="4">
        <f t="shared" si="3"/>
        <v>0.66666666666666663</v>
      </c>
      <c r="C29" s="5">
        <f t="shared" si="4"/>
        <v>2.3333333333333335</v>
      </c>
      <c r="D29" s="5">
        <f t="shared" si="5"/>
        <v>1.5</v>
      </c>
      <c r="E29" s="8">
        <v>6</v>
      </c>
      <c r="F29" s="8">
        <v>3</v>
      </c>
      <c r="G29" s="8">
        <v>2</v>
      </c>
      <c r="H29" s="8">
        <v>1</v>
      </c>
      <c r="I29" s="8">
        <v>14</v>
      </c>
      <c r="J29" s="8">
        <v>9</v>
      </c>
    </row>
    <row r="30" spans="1:10" x14ac:dyDescent="0.25">
      <c r="A30" s="10">
        <v>1930</v>
      </c>
      <c r="B30" s="4">
        <f t="shared" si="3"/>
        <v>0.4</v>
      </c>
      <c r="C30" s="5">
        <f t="shared" si="4"/>
        <v>1.8</v>
      </c>
      <c r="D30" s="5">
        <f t="shared" si="5"/>
        <v>1.6</v>
      </c>
      <c r="E30" s="8">
        <v>5</v>
      </c>
      <c r="F30" s="8">
        <v>1</v>
      </c>
      <c r="G30" s="8">
        <v>2</v>
      </c>
      <c r="H30" s="8">
        <v>2</v>
      </c>
      <c r="I30" s="8">
        <v>9</v>
      </c>
      <c r="J30" s="8">
        <v>8</v>
      </c>
    </row>
    <row r="31" spans="1:10" x14ac:dyDescent="0.25">
      <c r="A31" s="10">
        <v>1931</v>
      </c>
      <c r="B31" s="4">
        <f t="shared" si="3"/>
        <v>0.77777777777777779</v>
      </c>
      <c r="C31" s="5">
        <f t="shared" si="4"/>
        <v>3.4444444444444446</v>
      </c>
      <c r="D31" s="5">
        <f t="shared" si="5"/>
        <v>0.66666666666666663</v>
      </c>
      <c r="E31" s="8">
        <v>9</v>
      </c>
      <c r="F31" s="8">
        <v>6</v>
      </c>
      <c r="G31" s="8">
        <v>2</v>
      </c>
      <c r="H31" s="8">
        <v>1</v>
      </c>
      <c r="I31" s="8">
        <v>31</v>
      </c>
      <c r="J31" s="8">
        <v>6</v>
      </c>
    </row>
    <row r="32" spans="1:10" x14ac:dyDescent="0.25">
      <c r="A32" s="10">
        <v>1932</v>
      </c>
      <c r="B32" s="4">
        <f t="shared" si="3"/>
        <v>0.8125</v>
      </c>
      <c r="C32" s="5">
        <f t="shared" si="4"/>
        <v>3.75</v>
      </c>
      <c r="D32" s="5">
        <f t="shared" si="5"/>
        <v>1.875</v>
      </c>
      <c r="E32" s="8">
        <v>8</v>
      </c>
      <c r="F32" s="8">
        <v>6</v>
      </c>
      <c r="G32" s="8">
        <v>1</v>
      </c>
      <c r="H32" s="8">
        <v>1</v>
      </c>
      <c r="I32" s="8">
        <v>30</v>
      </c>
      <c r="J32" s="8">
        <v>15</v>
      </c>
    </row>
    <row r="33" spans="1:10" x14ac:dyDescent="0.25">
      <c r="A33" s="10">
        <v>1933</v>
      </c>
      <c r="B33" s="4">
        <f t="shared" si="3"/>
        <v>0.625</v>
      </c>
      <c r="C33" s="5">
        <f t="shared" si="4"/>
        <v>2.25</v>
      </c>
      <c r="D33" s="5">
        <f t="shared" si="5"/>
        <v>1.375</v>
      </c>
      <c r="E33" s="8">
        <v>8</v>
      </c>
      <c r="F33" s="8">
        <v>3</v>
      </c>
      <c r="G33" s="8">
        <v>4</v>
      </c>
      <c r="H33" s="8">
        <v>1</v>
      </c>
      <c r="I33" s="8">
        <v>18</v>
      </c>
      <c r="J33" s="8">
        <v>11</v>
      </c>
    </row>
    <row r="34" spans="1:10" x14ac:dyDescent="0.25">
      <c r="A34" s="10">
        <v>1934</v>
      </c>
      <c r="B34" s="4">
        <f t="shared" si="3"/>
        <v>0.68181818181818177</v>
      </c>
      <c r="C34" s="5">
        <f t="shared" si="4"/>
        <v>2.8181818181818183</v>
      </c>
      <c r="D34" s="5">
        <f t="shared" si="5"/>
        <v>1.7272727272727273</v>
      </c>
      <c r="E34" s="8">
        <v>11</v>
      </c>
      <c r="F34" s="8">
        <v>7</v>
      </c>
      <c r="G34" s="8">
        <v>1</v>
      </c>
      <c r="H34" s="8">
        <v>3</v>
      </c>
      <c r="I34" s="8">
        <v>31</v>
      </c>
      <c r="J34" s="8">
        <v>19</v>
      </c>
    </row>
    <row r="35" spans="1:10" x14ac:dyDescent="0.25">
      <c r="A35" s="10">
        <v>1935</v>
      </c>
      <c r="B35" s="4">
        <f t="shared" si="3"/>
        <v>0.33333333333333331</v>
      </c>
      <c r="C35" s="5">
        <f t="shared" si="4"/>
        <v>2</v>
      </c>
      <c r="D35" s="5">
        <f t="shared" si="5"/>
        <v>2.5</v>
      </c>
      <c r="E35" s="8">
        <v>6</v>
      </c>
      <c r="F35" s="8">
        <v>1</v>
      </c>
      <c r="G35" s="8">
        <v>2</v>
      </c>
      <c r="H35" s="8">
        <v>3</v>
      </c>
      <c r="I35" s="8">
        <v>12</v>
      </c>
      <c r="J35" s="8">
        <v>15</v>
      </c>
    </row>
    <row r="36" spans="1:10" x14ac:dyDescent="0.25">
      <c r="A36" s="10">
        <v>1936</v>
      </c>
      <c r="B36" s="4">
        <f t="shared" si="3"/>
        <v>0.625</v>
      </c>
      <c r="C36" s="5">
        <f t="shared" si="4"/>
        <v>2.75</v>
      </c>
      <c r="D36" s="5">
        <f t="shared" si="5"/>
        <v>2.625</v>
      </c>
      <c r="E36" s="8">
        <v>8</v>
      </c>
      <c r="F36" s="8">
        <v>4</v>
      </c>
      <c r="G36" s="8">
        <v>2</v>
      </c>
      <c r="H36" s="8">
        <v>2</v>
      </c>
      <c r="I36" s="8">
        <v>22</v>
      </c>
      <c r="J36" s="8">
        <v>21</v>
      </c>
    </row>
    <row r="37" spans="1:10" x14ac:dyDescent="0.25">
      <c r="A37" s="10">
        <v>1937</v>
      </c>
      <c r="B37" s="4">
        <f t="shared" si="3"/>
        <v>0.625</v>
      </c>
      <c r="C37" s="5">
        <f t="shared" si="4"/>
        <v>1.875</v>
      </c>
      <c r="D37" s="5">
        <f t="shared" si="5"/>
        <v>1.5</v>
      </c>
      <c r="E37" s="8">
        <v>8</v>
      </c>
      <c r="F37" s="8">
        <v>4</v>
      </c>
      <c r="G37" s="8">
        <v>2</v>
      </c>
      <c r="H37" s="8">
        <v>2</v>
      </c>
      <c r="I37" s="8">
        <v>15</v>
      </c>
      <c r="J37" s="8">
        <v>12</v>
      </c>
    </row>
    <row r="38" spans="1:10" x14ac:dyDescent="0.25">
      <c r="A38" s="10">
        <v>1945</v>
      </c>
      <c r="B38" s="4">
        <f t="shared" si="3"/>
        <v>0.33333333333333331</v>
      </c>
      <c r="C38" s="5">
        <f t="shared" si="4"/>
        <v>2</v>
      </c>
      <c r="D38" s="5">
        <f t="shared" si="5"/>
        <v>2.6666666666666665</v>
      </c>
      <c r="E38" s="8">
        <v>3</v>
      </c>
      <c r="F38" s="8">
        <v>1</v>
      </c>
      <c r="G38" s="8">
        <v>0</v>
      </c>
      <c r="H38" s="8">
        <v>2</v>
      </c>
      <c r="I38" s="8">
        <v>6</v>
      </c>
      <c r="J38" s="8">
        <v>8</v>
      </c>
    </row>
    <row r="39" spans="1:10" x14ac:dyDescent="0.25">
      <c r="A39" s="10">
        <v>1946</v>
      </c>
      <c r="B39" s="4">
        <f t="shared" si="3"/>
        <v>0.16666666666666666</v>
      </c>
      <c r="C39" s="5">
        <f t="shared" si="4"/>
        <v>1.5</v>
      </c>
      <c r="D39" s="5">
        <f t="shared" si="5"/>
        <v>2.5</v>
      </c>
      <c r="E39" s="8">
        <v>6</v>
      </c>
      <c r="F39" s="8">
        <v>1</v>
      </c>
      <c r="G39" s="8">
        <v>0</v>
      </c>
      <c r="H39" s="8">
        <v>5</v>
      </c>
      <c r="I39" s="8">
        <v>9</v>
      </c>
      <c r="J39" s="8">
        <v>15</v>
      </c>
    </row>
    <row r="40" spans="1:10" x14ac:dyDescent="0.25">
      <c r="A40" s="10">
        <v>1947</v>
      </c>
      <c r="B40" s="4">
        <f t="shared" si="3"/>
        <v>0.5</v>
      </c>
      <c r="C40" s="5">
        <f t="shared" si="4"/>
        <v>3.25</v>
      </c>
      <c r="D40" s="5">
        <f t="shared" si="5"/>
        <v>3</v>
      </c>
      <c r="E40" s="8">
        <v>4</v>
      </c>
      <c r="F40" s="8">
        <v>2</v>
      </c>
      <c r="G40" s="8">
        <v>0</v>
      </c>
      <c r="H40" s="8">
        <v>2</v>
      </c>
      <c r="I40" s="8">
        <v>13</v>
      </c>
      <c r="J40" s="8">
        <v>12</v>
      </c>
    </row>
    <row r="41" spans="1:10" x14ac:dyDescent="0.25">
      <c r="A41" s="10">
        <v>1948</v>
      </c>
      <c r="B41" s="4">
        <f t="shared" si="3"/>
        <v>0.5</v>
      </c>
      <c r="C41" s="5">
        <f t="shared" si="4"/>
        <v>1.625</v>
      </c>
      <c r="D41" s="5">
        <f t="shared" si="5"/>
        <v>1.875</v>
      </c>
      <c r="E41" s="8">
        <v>8</v>
      </c>
      <c r="F41" s="8">
        <v>4</v>
      </c>
      <c r="G41" s="8">
        <v>0</v>
      </c>
      <c r="H41" s="8">
        <v>4</v>
      </c>
      <c r="I41" s="8">
        <v>13</v>
      </c>
      <c r="J41" s="8">
        <v>15</v>
      </c>
    </row>
    <row r="42" spans="1:10" x14ac:dyDescent="0.25">
      <c r="A42" s="10">
        <v>1949</v>
      </c>
      <c r="B42" s="4">
        <f t="shared" si="3"/>
        <v>0.5714285714285714</v>
      </c>
      <c r="C42" s="5">
        <f t="shared" si="4"/>
        <v>2.2857142857142856</v>
      </c>
      <c r="D42" s="5">
        <f t="shared" si="5"/>
        <v>2.4285714285714284</v>
      </c>
      <c r="E42" s="8">
        <v>7</v>
      </c>
      <c r="F42" s="8">
        <v>4</v>
      </c>
      <c r="G42" s="8">
        <v>0</v>
      </c>
      <c r="H42" s="8">
        <v>3</v>
      </c>
      <c r="I42" s="8">
        <v>16</v>
      </c>
      <c r="J42" s="8">
        <v>17</v>
      </c>
    </row>
    <row r="43" spans="1:10" x14ac:dyDescent="0.25">
      <c r="A43" s="10">
        <v>1950</v>
      </c>
      <c r="B43" s="4">
        <f t="shared" si="3"/>
        <v>0.7857142857142857</v>
      </c>
      <c r="C43" s="5">
        <f t="shared" si="4"/>
        <v>3.5714285714285716</v>
      </c>
      <c r="D43" s="5">
        <f t="shared" si="5"/>
        <v>1.8571428571428572</v>
      </c>
      <c r="E43" s="8">
        <v>7</v>
      </c>
      <c r="F43" s="8">
        <v>5</v>
      </c>
      <c r="G43" s="8">
        <v>1</v>
      </c>
      <c r="H43" s="8">
        <v>1</v>
      </c>
      <c r="I43" s="8">
        <v>25</v>
      </c>
      <c r="J43" s="8">
        <v>13</v>
      </c>
    </row>
    <row r="44" spans="1:10" x14ac:dyDescent="0.25">
      <c r="A44" s="10">
        <v>1951</v>
      </c>
      <c r="B44" s="4">
        <f t="shared" si="3"/>
        <v>0.58333333333333337</v>
      </c>
      <c r="C44" s="5">
        <f t="shared" si="4"/>
        <v>3.1666666666666665</v>
      </c>
      <c r="D44" s="5">
        <f t="shared" si="5"/>
        <v>1.6666666666666667</v>
      </c>
      <c r="E44" s="8">
        <v>6</v>
      </c>
      <c r="F44" s="8">
        <v>2</v>
      </c>
      <c r="G44" s="8">
        <v>3</v>
      </c>
      <c r="H44" s="8">
        <v>1</v>
      </c>
      <c r="I44" s="8">
        <v>19</v>
      </c>
      <c r="J44" s="8">
        <v>10</v>
      </c>
    </row>
    <row r="45" spans="1:10" x14ac:dyDescent="0.25">
      <c r="A45" s="10">
        <v>1952</v>
      </c>
      <c r="B45" s="4">
        <f t="shared" si="3"/>
        <v>0.42857142857142855</v>
      </c>
      <c r="C45" s="5">
        <f t="shared" si="4"/>
        <v>2.1428571428571428</v>
      </c>
      <c r="D45" s="5">
        <f t="shared" si="5"/>
        <v>1.5714285714285714</v>
      </c>
      <c r="E45" s="8">
        <v>7</v>
      </c>
      <c r="F45" s="8">
        <v>2</v>
      </c>
      <c r="G45" s="8">
        <v>2</v>
      </c>
      <c r="H45" s="8">
        <v>3</v>
      </c>
      <c r="I45" s="8">
        <v>15</v>
      </c>
      <c r="J45" s="8">
        <v>11</v>
      </c>
    </row>
    <row r="46" spans="1:10" x14ac:dyDescent="0.25">
      <c r="A46" s="10">
        <v>1953</v>
      </c>
      <c r="B46" s="4">
        <f t="shared" si="3"/>
        <v>0.41666666666666669</v>
      </c>
      <c r="C46" s="5">
        <f t="shared" si="4"/>
        <v>2</v>
      </c>
      <c r="D46" s="5">
        <f t="shared" si="5"/>
        <v>1.5</v>
      </c>
      <c r="E46" s="8">
        <v>6</v>
      </c>
      <c r="F46" s="8">
        <v>1</v>
      </c>
      <c r="G46" s="8">
        <v>3</v>
      </c>
      <c r="H46" s="8">
        <v>2</v>
      </c>
      <c r="I46" s="8">
        <v>12</v>
      </c>
      <c r="J46" s="8">
        <v>9</v>
      </c>
    </row>
    <row r="47" spans="1:10" x14ac:dyDescent="0.25">
      <c r="A47" s="10">
        <v>1954</v>
      </c>
      <c r="B47" s="4">
        <f t="shared" si="3"/>
        <v>0.59090909090909094</v>
      </c>
      <c r="C47" s="5">
        <f t="shared" si="4"/>
        <v>2.5454545454545454</v>
      </c>
      <c r="D47" s="5">
        <f t="shared" si="5"/>
        <v>1.9090909090909092</v>
      </c>
      <c r="E47" s="8">
        <v>11</v>
      </c>
      <c r="F47" s="8">
        <v>6</v>
      </c>
      <c r="G47" s="8">
        <v>1</v>
      </c>
      <c r="H47" s="8">
        <v>4</v>
      </c>
      <c r="I47" s="8">
        <v>28</v>
      </c>
      <c r="J47" s="8">
        <v>21</v>
      </c>
    </row>
    <row r="48" spans="1:10" x14ac:dyDescent="0.25">
      <c r="A48" s="10">
        <v>1955</v>
      </c>
      <c r="B48" s="4">
        <f t="shared" si="3"/>
        <v>0.5</v>
      </c>
      <c r="C48" s="5">
        <f t="shared" si="4"/>
        <v>1.8571428571428572</v>
      </c>
      <c r="D48" s="5">
        <f t="shared" si="5"/>
        <v>2.7142857142857144</v>
      </c>
      <c r="E48" s="8">
        <v>7</v>
      </c>
      <c r="F48" s="8">
        <v>3</v>
      </c>
      <c r="G48" s="8">
        <v>1</v>
      </c>
      <c r="H48" s="8">
        <v>3</v>
      </c>
      <c r="I48" s="8">
        <v>13</v>
      </c>
      <c r="J48" s="8">
        <v>19</v>
      </c>
    </row>
    <row r="49" spans="1:10" x14ac:dyDescent="0.25">
      <c r="A49" s="10">
        <v>1956</v>
      </c>
      <c r="B49" s="4">
        <f t="shared" si="3"/>
        <v>0.2857142857142857</v>
      </c>
      <c r="C49" s="5">
        <f t="shared" si="4"/>
        <v>1.8571428571428572</v>
      </c>
      <c r="D49" s="5">
        <f t="shared" si="5"/>
        <v>1.7142857142857142</v>
      </c>
      <c r="E49" s="8">
        <v>7</v>
      </c>
      <c r="F49" s="8">
        <v>1</v>
      </c>
      <c r="G49" s="8">
        <v>2</v>
      </c>
      <c r="H49" s="8">
        <v>4</v>
      </c>
      <c r="I49" s="8">
        <v>13</v>
      </c>
      <c r="J49" s="8">
        <v>12</v>
      </c>
    </row>
    <row r="50" spans="1:10" x14ac:dyDescent="0.25">
      <c r="A50" s="10">
        <v>1957</v>
      </c>
      <c r="B50" s="4">
        <f t="shared" si="3"/>
        <v>0.6875</v>
      </c>
      <c r="C50" s="5">
        <f t="shared" si="4"/>
        <v>2.375</v>
      </c>
      <c r="D50" s="5">
        <f t="shared" si="5"/>
        <v>1.5</v>
      </c>
      <c r="E50" s="8">
        <v>8</v>
      </c>
      <c r="F50" s="8">
        <v>4</v>
      </c>
      <c r="G50" s="8">
        <v>3</v>
      </c>
      <c r="H50" s="8">
        <v>1</v>
      </c>
      <c r="I50" s="8">
        <v>19</v>
      </c>
      <c r="J50" s="8">
        <v>12</v>
      </c>
    </row>
    <row r="51" spans="1:10" x14ac:dyDescent="0.25">
      <c r="A51" s="10">
        <v>1958</v>
      </c>
      <c r="B51" s="4">
        <f t="shared" si="3"/>
        <v>0.375</v>
      </c>
      <c r="C51" s="5">
        <f t="shared" si="4"/>
        <v>1.75</v>
      </c>
      <c r="D51" s="5">
        <f t="shared" si="5"/>
        <v>2.25</v>
      </c>
      <c r="E51" s="8">
        <v>8</v>
      </c>
      <c r="F51" s="8">
        <v>2</v>
      </c>
      <c r="G51" s="8">
        <v>2</v>
      </c>
      <c r="H51" s="8">
        <v>4</v>
      </c>
      <c r="I51" s="8">
        <v>14</v>
      </c>
      <c r="J51" s="8">
        <v>18</v>
      </c>
    </row>
    <row r="52" spans="1:10" x14ac:dyDescent="0.25">
      <c r="A52" s="10">
        <v>1959</v>
      </c>
      <c r="B52" s="4">
        <f t="shared" si="3"/>
        <v>0.66666666666666663</v>
      </c>
      <c r="C52" s="5">
        <f t="shared" si="4"/>
        <v>2.8333333333333335</v>
      </c>
      <c r="D52" s="5">
        <f t="shared" si="5"/>
        <v>2.5</v>
      </c>
      <c r="E52" s="8">
        <v>6</v>
      </c>
      <c r="F52" s="8">
        <v>4</v>
      </c>
      <c r="G52" s="8">
        <v>0</v>
      </c>
      <c r="H52" s="8">
        <v>2</v>
      </c>
      <c r="I52" s="8">
        <v>17</v>
      </c>
      <c r="J52" s="8">
        <v>15</v>
      </c>
    </row>
    <row r="53" spans="1:10" x14ac:dyDescent="0.25">
      <c r="A53" s="10">
        <v>1960</v>
      </c>
      <c r="B53" s="4">
        <f t="shared" si="3"/>
        <v>0.625</v>
      </c>
      <c r="C53" s="5">
        <f t="shared" si="4"/>
        <v>2</v>
      </c>
      <c r="D53" s="5">
        <f t="shared" si="5"/>
        <v>1.75</v>
      </c>
      <c r="E53" s="8">
        <v>8</v>
      </c>
      <c r="F53" s="8">
        <v>5</v>
      </c>
      <c r="G53" s="8">
        <v>0</v>
      </c>
      <c r="H53" s="8">
        <v>3</v>
      </c>
      <c r="I53" s="8">
        <v>16</v>
      </c>
      <c r="J53" s="8">
        <v>14</v>
      </c>
    </row>
    <row r="54" spans="1:10" x14ac:dyDescent="0.25">
      <c r="A54" s="10">
        <v>1961</v>
      </c>
      <c r="B54" s="4">
        <f t="shared" si="3"/>
        <v>0.8</v>
      </c>
      <c r="C54" s="5">
        <f t="shared" si="4"/>
        <v>1.8</v>
      </c>
      <c r="D54" s="5">
        <f t="shared" si="5"/>
        <v>1</v>
      </c>
      <c r="E54" s="8">
        <v>5</v>
      </c>
      <c r="F54" s="8">
        <v>4</v>
      </c>
      <c r="G54" s="8">
        <v>0</v>
      </c>
      <c r="H54" s="8">
        <v>1</v>
      </c>
      <c r="I54" s="8">
        <v>9</v>
      </c>
      <c r="J54" s="8">
        <v>5</v>
      </c>
    </row>
    <row r="55" spans="1:10" x14ac:dyDescent="0.25">
      <c r="A55" s="10">
        <v>1962</v>
      </c>
      <c r="B55" s="4">
        <f t="shared" si="3"/>
        <v>0.27777777777777779</v>
      </c>
      <c r="C55" s="5">
        <f t="shared" si="4"/>
        <v>1</v>
      </c>
      <c r="D55" s="5">
        <f t="shared" si="5"/>
        <v>2.1111111111111112</v>
      </c>
      <c r="E55" s="8">
        <v>9</v>
      </c>
      <c r="F55" s="8">
        <v>2</v>
      </c>
      <c r="G55" s="8">
        <v>1</v>
      </c>
      <c r="H55" s="8">
        <v>6</v>
      </c>
      <c r="I55" s="8">
        <v>9</v>
      </c>
      <c r="J55" s="8">
        <v>19</v>
      </c>
    </row>
    <row r="56" spans="1:10" x14ac:dyDescent="0.25">
      <c r="A56" s="10">
        <v>1963</v>
      </c>
      <c r="B56" s="4">
        <f t="shared" si="3"/>
        <v>0.21428571428571427</v>
      </c>
      <c r="C56" s="5">
        <f t="shared" si="4"/>
        <v>1</v>
      </c>
      <c r="D56" s="5">
        <f t="shared" si="5"/>
        <v>1.7142857142857142</v>
      </c>
      <c r="E56" s="8">
        <v>7</v>
      </c>
      <c r="F56" s="8">
        <v>1</v>
      </c>
      <c r="G56" s="8">
        <v>1</v>
      </c>
      <c r="H56" s="8">
        <v>5</v>
      </c>
      <c r="I56" s="8">
        <v>7</v>
      </c>
      <c r="J56" s="8">
        <v>12</v>
      </c>
    </row>
    <row r="57" spans="1:10" x14ac:dyDescent="0.25">
      <c r="A57" s="10">
        <v>1964</v>
      </c>
      <c r="B57" s="4">
        <f t="shared" si="3"/>
        <v>0.7</v>
      </c>
      <c r="C57" s="5">
        <f t="shared" si="4"/>
        <v>1.2</v>
      </c>
      <c r="D57" s="5">
        <f t="shared" si="5"/>
        <v>1</v>
      </c>
      <c r="E57" s="8">
        <v>5</v>
      </c>
      <c r="F57" s="8">
        <v>3</v>
      </c>
      <c r="G57" s="8">
        <v>1</v>
      </c>
      <c r="H57" s="8">
        <v>1</v>
      </c>
      <c r="I57" s="8">
        <v>6</v>
      </c>
      <c r="J57" s="8">
        <v>5</v>
      </c>
    </row>
    <row r="58" spans="1:10" x14ac:dyDescent="0.25">
      <c r="A58" s="10">
        <v>1965</v>
      </c>
      <c r="B58" s="4">
        <f t="shared" si="3"/>
        <v>0.375</v>
      </c>
      <c r="C58" s="5">
        <f t="shared" si="4"/>
        <v>0.875</v>
      </c>
      <c r="D58" s="5">
        <f t="shared" si="5"/>
        <v>1.625</v>
      </c>
      <c r="E58" s="8">
        <v>8</v>
      </c>
      <c r="F58" s="8">
        <v>2</v>
      </c>
      <c r="G58" s="8">
        <v>2</v>
      </c>
      <c r="H58" s="8">
        <v>4</v>
      </c>
      <c r="I58" s="8">
        <v>7</v>
      </c>
      <c r="J58" s="8">
        <v>13</v>
      </c>
    </row>
    <row r="59" spans="1:10" x14ac:dyDescent="0.25">
      <c r="A59" s="10">
        <v>1966</v>
      </c>
      <c r="B59" s="4">
        <f t="shared" si="3"/>
        <v>0.35714285714285715</v>
      </c>
      <c r="C59" s="5">
        <f t="shared" si="4"/>
        <v>0.7142857142857143</v>
      </c>
      <c r="D59" s="5">
        <f t="shared" si="5"/>
        <v>1.4285714285714286</v>
      </c>
      <c r="E59" s="8">
        <v>7</v>
      </c>
      <c r="F59" s="8">
        <v>2</v>
      </c>
      <c r="G59" s="8">
        <v>1</v>
      </c>
      <c r="H59" s="8">
        <v>4</v>
      </c>
      <c r="I59" s="8">
        <v>5</v>
      </c>
      <c r="J59" s="8">
        <v>10</v>
      </c>
    </row>
    <row r="60" spans="1:10" x14ac:dyDescent="0.25">
      <c r="A60" s="10">
        <v>1967</v>
      </c>
      <c r="B60" s="4">
        <f t="shared" si="3"/>
        <v>0.35714285714285715</v>
      </c>
      <c r="C60" s="5">
        <f t="shared" si="4"/>
        <v>1.2857142857142858</v>
      </c>
      <c r="D60" s="5">
        <f t="shared" si="5"/>
        <v>2</v>
      </c>
      <c r="E60" s="8">
        <v>7</v>
      </c>
      <c r="F60" s="8">
        <v>2</v>
      </c>
      <c r="G60" s="8">
        <v>1</v>
      </c>
      <c r="H60" s="8">
        <v>4</v>
      </c>
      <c r="I60" s="8">
        <v>9</v>
      </c>
      <c r="J60" s="8">
        <v>14</v>
      </c>
    </row>
    <row r="61" spans="1:10" x14ac:dyDescent="0.25">
      <c r="A61" s="10">
        <v>1968</v>
      </c>
      <c r="B61" s="4">
        <f t="shared" si="3"/>
        <v>0.2857142857142857</v>
      </c>
      <c r="C61" s="5">
        <f t="shared" si="4"/>
        <v>1.7142857142857142</v>
      </c>
      <c r="D61" s="5">
        <f t="shared" si="5"/>
        <v>1.7142857142857142</v>
      </c>
      <c r="E61" s="8">
        <v>7</v>
      </c>
      <c r="F61" s="8">
        <v>1</v>
      </c>
      <c r="G61" s="8">
        <v>2</v>
      </c>
      <c r="H61" s="8">
        <v>4</v>
      </c>
      <c r="I61" s="8">
        <v>12</v>
      </c>
      <c r="J61" s="8">
        <v>12</v>
      </c>
    </row>
    <row r="62" spans="1:10" x14ac:dyDescent="0.25">
      <c r="A62" s="10">
        <v>1969</v>
      </c>
      <c r="B62" s="4">
        <f t="shared" si="3"/>
        <v>0.66666666666666663</v>
      </c>
      <c r="C62" s="5">
        <f t="shared" si="4"/>
        <v>1.5</v>
      </c>
      <c r="D62" s="5">
        <f t="shared" si="5"/>
        <v>0.83333333333333337</v>
      </c>
      <c r="E62" s="8">
        <v>6</v>
      </c>
      <c r="F62" s="8">
        <v>3</v>
      </c>
      <c r="G62" s="8">
        <v>2</v>
      </c>
      <c r="H62" s="8">
        <v>1</v>
      </c>
      <c r="I62" s="8">
        <v>9</v>
      </c>
      <c r="J62" s="8">
        <v>5</v>
      </c>
    </row>
    <row r="63" spans="1:10" x14ac:dyDescent="0.25">
      <c r="A63" s="10">
        <v>1970</v>
      </c>
      <c r="B63" s="4">
        <f t="shared" si="3"/>
        <v>0.2857142857142857</v>
      </c>
      <c r="C63" s="5">
        <f t="shared" si="4"/>
        <v>0.7142857142857143</v>
      </c>
      <c r="D63" s="5">
        <f t="shared" si="5"/>
        <v>1.2857142857142858</v>
      </c>
      <c r="E63" s="8">
        <v>7</v>
      </c>
      <c r="F63" s="8">
        <v>1</v>
      </c>
      <c r="G63" s="8">
        <v>2</v>
      </c>
      <c r="H63" s="8">
        <v>4</v>
      </c>
      <c r="I63" s="8">
        <v>5</v>
      </c>
      <c r="J63" s="8">
        <v>9</v>
      </c>
    </row>
    <row r="64" spans="1:10" x14ac:dyDescent="0.25">
      <c r="A64" s="10">
        <v>1971</v>
      </c>
      <c r="B64" s="4">
        <f t="shared" si="3"/>
        <v>0.5714285714285714</v>
      </c>
      <c r="C64" s="5">
        <f t="shared" si="4"/>
        <v>2</v>
      </c>
      <c r="D64" s="5">
        <f t="shared" si="5"/>
        <v>1</v>
      </c>
      <c r="E64" s="8">
        <v>7</v>
      </c>
      <c r="F64" s="8">
        <v>3</v>
      </c>
      <c r="G64" s="8">
        <v>2</v>
      </c>
      <c r="H64" s="8">
        <v>2</v>
      </c>
      <c r="I64" s="8">
        <v>14</v>
      </c>
      <c r="J64" s="8">
        <v>7</v>
      </c>
    </row>
    <row r="65" spans="1:10" x14ac:dyDescent="0.25">
      <c r="A65" s="10">
        <v>1972</v>
      </c>
      <c r="B65" s="4">
        <f t="shared" si="3"/>
        <v>0.66666666666666663</v>
      </c>
      <c r="C65" s="5">
        <f t="shared" si="4"/>
        <v>1.8333333333333333</v>
      </c>
      <c r="D65" s="5">
        <f t="shared" si="5"/>
        <v>0.83333333333333337</v>
      </c>
      <c r="E65" s="8">
        <v>6</v>
      </c>
      <c r="F65" s="8">
        <v>3</v>
      </c>
      <c r="G65" s="8">
        <v>2</v>
      </c>
      <c r="H65" s="8">
        <v>1</v>
      </c>
      <c r="I65" s="8">
        <v>11</v>
      </c>
      <c r="J65" s="8">
        <v>5</v>
      </c>
    </row>
    <row r="66" spans="1:10" x14ac:dyDescent="0.25">
      <c r="A66" s="10">
        <v>1973</v>
      </c>
      <c r="B66" s="4">
        <f t="shared" si="3"/>
        <v>0.2857142857142857</v>
      </c>
      <c r="C66" s="5">
        <f t="shared" si="4"/>
        <v>1</v>
      </c>
      <c r="D66" s="5">
        <f t="shared" si="5"/>
        <v>2.7142857142857144</v>
      </c>
      <c r="E66" s="8">
        <v>7</v>
      </c>
      <c r="F66" s="8">
        <v>1</v>
      </c>
      <c r="G66" s="8">
        <v>2</v>
      </c>
      <c r="H66" s="8">
        <v>4</v>
      </c>
      <c r="I66" s="8">
        <v>7</v>
      </c>
      <c r="J66" s="8">
        <v>19</v>
      </c>
    </row>
    <row r="67" spans="1:10" x14ac:dyDescent="0.25">
      <c r="A67" s="10">
        <v>1974</v>
      </c>
      <c r="B67" s="4">
        <f t="shared" si="3"/>
        <v>0.75</v>
      </c>
      <c r="C67" s="5">
        <f t="shared" si="4"/>
        <v>0.83333333333333337</v>
      </c>
      <c r="D67" s="5">
        <f t="shared" si="5"/>
        <v>0.33333333333333331</v>
      </c>
      <c r="E67" s="8">
        <v>6</v>
      </c>
      <c r="F67" s="8">
        <v>3</v>
      </c>
      <c r="G67" s="8">
        <v>3</v>
      </c>
      <c r="H67" s="8">
        <v>0</v>
      </c>
      <c r="I67" s="8">
        <v>5</v>
      </c>
      <c r="J67" s="8">
        <v>2</v>
      </c>
    </row>
    <row r="68" spans="1:10" x14ac:dyDescent="0.25">
      <c r="A68" s="10">
        <v>1975</v>
      </c>
      <c r="B68" s="4">
        <f t="shared" si="3"/>
        <v>0.42857142857142855</v>
      </c>
      <c r="C68" s="5">
        <f t="shared" si="4"/>
        <v>1.2857142857142858</v>
      </c>
      <c r="D68" s="5">
        <f t="shared" si="5"/>
        <v>1.1428571428571428</v>
      </c>
      <c r="E68" s="8">
        <v>7</v>
      </c>
      <c r="F68" s="8">
        <v>2</v>
      </c>
      <c r="G68" s="8">
        <v>2</v>
      </c>
      <c r="H68" s="8">
        <v>3</v>
      </c>
      <c r="I68" s="8">
        <v>9</v>
      </c>
      <c r="J68" s="8">
        <v>8</v>
      </c>
    </row>
    <row r="69" spans="1:10" x14ac:dyDescent="0.25">
      <c r="A69" s="10">
        <v>1976</v>
      </c>
      <c r="B69" s="4">
        <f t="shared" si="3"/>
        <v>0.625</v>
      </c>
      <c r="C69" s="5">
        <f t="shared" si="4"/>
        <v>1.75</v>
      </c>
      <c r="D69" s="5">
        <f t="shared" si="5"/>
        <v>1.25</v>
      </c>
      <c r="E69" s="8">
        <v>8</v>
      </c>
      <c r="F69" s="8">
        <v>5</v>
      </c>
      <c r="G69" s="8">
        <v>0</v>
      </c>
      <c r="H69" s="8">
        <v>3</v>
      </c>
      <c r="I69" s="8">
        <v>14</v>
      </c>
      <c r="J69" s="8">
        <v>10</v>
      </c>
    </row>
    <row r="70" spans="1:10" x14ac:dyDescent="0.25">
      <c r="A70" s="10">
        <v>1977</v>
      </c>
      <c r="B70" s="4">
        <f t="shared" si="3"/>
        <v>0.8125</v>
      </c>
      <c r="C70" s="5">
        <f t="shared" si="4"/>
        <v>2.125</v>
      </c>
      <c r="D70" s="5">
        <f t="shared" si="5"/>
        <v>0.375</v>
      </c>
      <c r="E70" s="8">
        <v>8</v>
      </c>
      <c r="F70" s="8">
        <v>5</v>
      </c>
      <c r="G70" s="8">
        <v>3</v>
      </c>
      <c r="H70" s="8">
        <v>0</v>
      </c>
      <c r="I70" s="8">
        <v>17</v>
      </c>
      <c r="J70" s="8">
        <v>3</v>
      </c>
    </row>
    <row r="71" spans="1:10" x14ac:dyDescent="0.25">
      <c r="A71" s="10">
        <v>1978</v>
      </c>
      <c r="B71" s="4">
        <f t="shared" si="3"/>
        <v>0.5</v>
      </c>
      <c r="C71" s="5">
        <f t="shared" si="4"/>
        <v>1.1538461538461537</v>
      </c>
      <c r="D71" s="5">
        <f t="shared" si="5"/>
        <v>1.3076923076923077</v>
      </c>
      <c r="E71" s="8">
        <v>13</v>
      </c>
      <c r="F71" s="8">
        <v>6</v>
      </c>
      <c r="G71" s="8">
        <v>1</v>
      </c>
      <c r="H71" s="8">
        <v>6</v>
      </c>
      <c r="I71" s="8">
        <v>15</v>
      </c>
      <c r="J71" s="8">
        <v>17</v>
      </c>
    </row>
    <row r="72" spans="1:10" x14ac:dyDescent="0.25">
      <c r="A72" s="10">
        <v>1979</v>
      </c>
      <c r="B72" s="4">
        <f t="shared" si="3"/>
        <v>0.8125</v>
      </c>
      <c r="C72" s="5">
        <f t="shared" si="4"/>
        <v>2</v>
      </c>
      <c r="D72" s="5">
        <f t="shared" si="5"/>
        <v>0.875</v>
      </c>
      <c r="E72" s="8">
        <v>8</v>
      </c>
      <c r="F72" s="8">
        <v>5</v>
      </c>
      <c r="G72" s="8">
        <v>3</v>
      </c>
      <c r="H72" s="8">
        <v>0</v>
      </c>
      <c r="I72" s="8">
        <v>16</v>
      </c>
      <c r="J72" s="8">
        <v>7</v>
      </c>
    </row>
    <row r="73" spans="1:10" x14ac:dyDescent="0.25">
      <c r="A73" s="10">
        <v>1980</v>
      </c>
      <c r="B73" s="4">
        <f t="shared" si="3"/>
        <v>0.6428571428571429</v>
      </c>
      <c r="C73" s="5">
        <f t="shared" si="4"/>
        <v>1.8571428571428572</v>
      </c>
      <c r="D73" s="5">
        <f t="shared" si="5"/>
        <v>1.1428571428571428</v>
      </c>
      <c r="E73" s="8">
        <v>7</v>
      </c>
      <c r="F73" s="8">
        <v>4</v>
      </c>
      <c r="G73" s="8">
        <v>1</v>
      </c>
      <c r="H73" s="8">
        <v>2</v>
      </c>
      <c r="I73" s="8">
        <v>13</v>
      </c>
      <c r="J73" s="8">
        <v>8</v>
      </c>
    </row>
    <row r="74" spans="1:10" x14ac:dyDescent="0.25">
      <c r="A74" s="10">
        <v>1981</v>
      </c>
      <c r="B74" s="4">
        <f t="shared" si="3"/>
        <v>0.5</v>
      </c>
      <c r="C74" s="5">
        <f t="shared" si="4"/>
        <v>1.3333333333333333</v>
      </c>
      <c r="D74" s="5">
        <f t="shared" si="5"/>
        <v>1</v>
      </c>
      <c r="E74" s="8">
        <v>6</v>
      </c>
      <c r="F74" s="8">
        <v>2</v>
      </c>
      <c r="G74" s="8">
        <v>2</v>
      </c>
      <c r="H74" s="8">
        <v>2</v>
      </c>
      <c r="I74" s="8">
        <v>8</v>
      </c>
      <c r="J74" s="8">
        <v>6</v>
      </c>
    </row>
    <row r="75" spans="1:10" x14ac:dyDescent="0.25">
      <c r="A75" s="10">
        <v>1982</v>
      </c>
      <c r="B75" s="4">
        <f t="shared" si="3"/>
        <v>0.77272727272727271</v>
      </c>
      <c r="C75" s="5">
        <f t="shared" si="4"/>
        <v>2</v>
      </c>
      <c r="D75" s="5">
        <f t="shared" si="5"/>
        <v>0.63636363636363635</v>
      </c>
      <c r="E75" s="8">
        <v>11</v>
      </c>
      <c r="F75" s="8">
        <v>8</v>
      </c>
      <c r="G75" s="8">
        <v>1</v>
      </c>
      <c r="H75" s="8">
        <v>2</v>
      </c>
      <c r="I75" s="8">
        <v>22</v>
      </c>
      <c r="J75" s="8">
        <v>7</v>
      </c>
    </row>
    <row r="76" spans="1:10" x14ac:dyDescent="0.25">
      <c r="A76" s="10">
        <v>1983</v>
      </c>
      <c r="B76" s="4">
        <f t="shared" si="3"/>
        <v>0.33333333333333331</v>
      </c>
      <c r="C76" s="5">
        <f t="shared" si="4"/>
        <v>1</v>
      </c>
      <c r="D76" s="5">
        <f t="shared" si="5"/>
        <v>2</v>
      </c>
      <c r="E76" s="8">
        <v>6</v>
      </c>
      <c r="F76" s="8">
        <v>1</v>
      </c>
      <c r="G76" s="8">
        <v>2</v>
      </c>
      <c r="H76" s="8">
        <v>3</v>
      </c>
      <c r="I76" s="8">
        <v>6</v>
      </c>
      <c r="J76" s="8">
        <v>12</v>
      </c>
    </row>
    <row r="77" spans="1:10" x14ac:dyDescent="0.25">
      <c r="A77" s="10">
        <v>1984</v>
      </c>
      <c r="B77" s="4">
        <f t="shared" si="3"/>
        <v>0.41666666666666669</v>
      </c>
      <c r="C77" s="5">
        <f t="shared" si="4"/>
        <v>0.83333333333333337</v>
      </c>
      <c r="D77" s="5">
        <f t="shared" si="5"/>
        <v>1.3333333333333333</v>
      </c>
      <c r="E77" s="8">
        <v>6</v>
      </c>
      <c r="F77" s="8">
        <v>2</v>
      </c>
      <c r="G77" s="8">
        <v>1</v>
      </c>
      <c r="H77" s="8">
        <v>3</v>
      </c>
      <c r="I77" s="8">
        <v>5</v>
      </c>
      <c r="J77" s="8">
        <v>8</v>
      </c>
    </row>
    <row r="78" spans="1:10" x14ac:dyDescent="0.25">
      <c r="A78" s="10">
        <v>1985</v>
      </c>
      <c r="B78" s="4">
        <f t="shared" si="3"/>
        <v>0.33333333333333331</v>
      </c>
      <c r="C78" s="5">
        <f t="shared" si="4"/>
        <v>0.83333333333333337</v>
      </c>
      <c r="D78" s="5">
        <f t="shared" si="5"/>
        <v>1.5</v>
      </c>
      <c r="E78" s="8">
        <v>6</v>
      </c>
      <c r="F78" s="8">
        <v>1</v>
      </c>
      <c r="G78" s="8">
        <v>2</v>
      </c>
      <c r="H78" s="8">
        <v>3</v>
      </c>
      <c r="I78" s="8">
        <v>5</v>
      </c>
      <c r="J78" s="8">
        <v>9</v>
      </c>
    </row>
    <row r="79" spans="1:10" x14ac:dyDescent="0.25">
      <c r="A79" s="10">
        <v>1986</v>
      </c>
      <c r="B79" s="4">
        <f t="shared" ref="B79:B107" si="6">+(F79*2+G79)/(E79*2)</f>
        <v>0.58333333333333337</v>
      </c>
      <c r="C79" s="5">
        <f t="shared" ref="C79:C107" si="7">+I79/E79</f>
        <v>1.6666666666666667</v>
      </c>
      <c r="D79" s="5">
        <f t="shared" ref="D79:D107" si="8">+J79/E79</f>
        <v>1.3333333333333333</v>
      </c>
      <c r="E79" s="8">
        <v>6</v>
      </c>
      <c r="F79" s="8">
        <v>3</v>
      </c>
      <c r="G79" s="8">
        <v>1</v>
      </c>
      <c r="H79" s="8">
        <v>2</v>
      </c>
      <c r="I79" s="8">
        <v>10</v>
      </c>
      <c r="J79" s="8">
        <v>8</v>
      </c>
    </row>
    <row r="80" spans="1:10" x14ac:dyDescent="0.25">
      <c r="A80" s="10">
        <v>1987</v>
      </c>
      <c r="B80" s="4">
        <f t="shared" si="6"/>
        <v>0.33333333333333331</v>
      </c>
      <c r="C80" s="5">
        <f t="shared" si="7"/>
        <v>0.83333333333333337</v>
      </c>
      <c r="D80" s="5">
        <f t="shared" si="8"/>
        <v>1.8333333333333333</v>
      </c>
      <c r="E80" s="8">
        <v>6</v>
      </c>
      <c r="F80" s="8">
        <v>1</v>
      </c>
      <c r="G80" s="8">
        <v>2</v>
      </c>
      <c r="H80" s="8">
        <v>3</v>
      </c>
      <c r="I80" s="8">
        <v>5</v>
      </c>
      <c r="J80" s="8">
        <v>11</v>
      </c>
    </row>
    <row r="81" spans="1:10" x14ac:dyDescent="0.25">
      <c r="A81" s="10">
        <v>1988</v>
      </c>
      <c r="B81" s="4">
        <f t="shared" si="6"/>
        <v>0.44444444444444442</v>
      </c>
      <c r="C81" s="5">
        <f t="shared" si="7"/>
        <v>1.4444444444444444</v>
      </c>
      <c r="D81" s="5">
        <f t="shared" si="8"/>
        <v>1.5555555555555556</v>
      </c>
      <c r="E81" s="8">
        <v>9</v>
      </c>
      <c r="F81" s="8">
        <v>3</v>
      </c>
      <c r="G81" s="8">
        <v>2</v>
      </c>
      <c r="H81" s="8">
        <v>4</v>
      </c>
      <c r="I81" s="8">
        <v>13</v>
      </c>
      <c r="J81" s="8">
        <v>14</v>
      </c>
    </row>
    <row r="82" spans="1:10" x14ac:dyDescent="0.25">
      <c r="A82" s="10">
        <v>1989</v>
      </c>
      <c r="B82" s="4">
        <f t="shared" si="6"/>
        <v>0.45</v>
      </c>
      <c r="C82" s="5">
        <f t="shared" si="7"/>
        <v>1</v>
      </c>
      <c r="D82" s="5">
        <f t="shared" si="8"/>
        <v>1.3</v>
      </c>
      <c r="E82" s="8">
        <v>10</v>
      </c>
      <c r="F82" s="8">
        <v>3</v>
      </c>
      <c r="G82" s="8">
        <v>3</v>
      </c>
      <c r="H82" s="8">
        <v>4</v>
      </c>
      <c r="I82" s="8">
        <v>10</v>
      </c>
      <c r="J82" s="8">
        <v>13</v>
      </c>
    </row>
    <row r="83" spans="1:10" x14ac:dyDescent="0.25">
      <c r="A83" s="10">
        <v>1990</v>
      </c>
      <c r="B83" s="4">
        <f t="shared" si="6"/>
        <v>0.45833333333333331</v>
      </c>
      <c r="C83" s="5">
        <f t="shared" si="7"/>
        <v>1.1666666666666667</v>
      </c>
      <c r="D83" s="5">
        <f t="shared" si="8"/>
        <v>1.3333333333333333</v>
      </c>
      <c r="E83" s="8">
        <v>12</v>
      </c>
      <c r="F83" s="8">
        <v>4</v>
      </c>
      <c r="G83" s="8">
        <v>3</v>
      </c>
      <c r="H83" s="8">
        <v>5</v>
      </c>
      <c r="I83" s="8">
        <v>14</v>
      </c>
      <c r="J83" s="8">
        <v>16</v>
      </c>
    </row>
    <row r="84" spans="1:10" x14ac:dyDescent="0.25">
      <c r="A84" s="10">
        <v>1991</v>
      </c>
      <c r="B84" s="4">
        <f t="shared" si="6"/>
        <v>0.25</v>
      </c>
      <c r="C84" s="5">
        <f t="shared" si="7"/>
        <v>0.75</v>
      </c>
      <c r="D84" s="5">
        <f t="shared" si="8"/>
        <v>2</v>
      </c>
      <c r="E84" s="8">
        <v>8</v>
      </c>
      <c r="F84" s="8">
        <v>1</v>
      </c>
      <c r="G84" s="8">
        <v>2</v>
      </c>
      <c r="H84" s="8">
        <v>5</v>
      </c>
      <c r="I84" s="8">
        <v>6</v>
      </c>
      <c r="J84" s="8">
        <v>16</v>
      </c>
    </row>
    <row r="85" spans="1:10" x14ac:dyDescent="0.25">
      <c r="A85" s="10">
        <v>1992</v>
      </c>
      <c r="B85" s="4">
        <f t="shared" si="6"/>
        <v>0.4</v>
      </c>
      <c r="C85" s="5">
        <f t="shared" si="7"/>
        <v>1.8</v>
      </c>
      <c r="D85" s="5">
        <f t="shared" si="8"/>
        <v>1.7</v>
      </c>
      <c r="E85" s="8">
        <v>10</v>
      </c>
      <c r="F85" s="8">
        <v>2</v>
      </c>
      <c r="G85" s="8">
        <v>4</v>
      </c>
      <c r="H85" s="8">
        <v>4</v>
      </c>
      <c r="I85" s="8">
        <v>18</v>
      </c>
      <c r="J85" s="8">
        <v>17</v>
      </c>
    </row>
    <row r="86" spans="1:10" x14ac:dyDescent="0.25">
      <c r="A86" s="10">
        <v>1993</v>
      </c>
      <c r="B86" s="4">
        <f t="shared" si="6"/>
        <v>0.44444444444444442</v>
      </c>
      <c r="C86" s="5">
        <f t="shared" si="7"/>
        <v>1.3333333333333333</v>
      </c>
      <c r="D86" s="5">
        <f t="shared" si="8"/>
        <v>1.4444444444444444</v>
      </c>
      <c r="E86" s="8">
        <v>9</v>
      </c>
      <c r="F86" s="8">
        <v>3</v>
      </c>
      <c r="G86" s="8">
        <v>2</v>
      </c>
      <c r="H86" s="8">
        <v>4</v>
      </c>
      <c r="I86" s="8">
        <v>12</v>
      </c>
      <c r="J86" s="8">
        <v>13</v>
      </c>
    </row>
    <row r="87" spans="1:10" x14ac:dyDescent="0.25">
      <c r="A87" s="10">
        <v>1994</v>
      </c>
      <c r="B87" s="4">
        <f t="shared" si="6"/>
        <v>0.3125</v>
      </c>
      <c r="C87" s="5">
        <f t="shared" si="7"/>
        <v>1.5</v>
      </c>
      <c r="D87" s="5">
        <f t="shared" si="8"/>
        <v>2.125</v>
      </c>
      <c r="E87" s="8">
        <v>8</v>
      </c>
      <c r="F87" s="8">
        <v>2</v>
      </c>
      <c r="G87" s="8">
        <v>1</v>
      </c>
      <c r="H87" s="8">
        <v>5</v>
      </c>
      <c r="I87" s="8">
        <v>12</v>
      </c>
      <c r="J87" s="8">
        <v>17</v>
      </c>
    </row>
    <row r="88" spans="1:10" x14ac:dyDescent="0.25">
      <c r="A88" s="10">
        <v>1995</v>
      </c>
      <c r="B88" s="4">
        <f t="shared" si="6"/>
        <v>0.6428571428571429</v>
      </c>
      <c r="C88" s="5">
        <f t="shared" si="7"/>
        <v>3.4285714285714284</v>
      </c>
      <c r="D88" s="5">
        <f t="shared" si="8"/>
        <v>1.5714285714285714</v>
      </c>
      <c r="E88" s="8">
        <v>7</v>
      </c>
      <c r="F88" s="8">
        <v>4</v>
      </c>
      <c r="G88" s="8">
        <v>1</v>
      </c>
      <c r="H88" s="8">
        <v>2</v>
      </c>
      <c r="I88" s="8">
        <v>24</v>
      </c>
      <c r="J88" s="8">
        <v>11</v>
      </c>
    </row>
    <row r="89" spans="1:10" x14ac:dyDescent="0.25">
      <c r="A89" s="10">
        <v>1996</v>
      </c>
      <c r="B89" s="4">
        <f t="shared" si="6"/>
        <v>0.91666666666666663</v>
      </c>
      <c r="C89" s="5">
        <f t="shared" si="7"/>
        <v>1.1666666666666667</v>
      </c>
      <c r="D89" s="5">
        <f t="shared" si="8"/>
        <v>0.16666666666666666</v>
      </c>
      <c r="E89" s="8">
        <v>6</v>
      </c>
      <c r="F89" s="8">
        <v>5</v>
      </c>
      <c r="G89" s="8">
        <v>1</v>
      </c>
      <c r="H89" s="8">
        <v>0</v>
      </c>
      <c r="I89" s="8">
        <v>7</v>
      </c>
      <c r="J89" s="8">
        <v>1</v>
      </c>
    </row>
    <row r="90" spans="1:10" x14ac:dyDescent="0.25">
      <c r="A90" s="10">
        <v>1997</v>
      </c>
      <c r="B90" s="4">
        <f t="shared" si="6"/>
        <v>0.75</v>
      </c>
      <c r="C90" s="5">
        <f t="shared" si="7"/>
        <v>1.75</v>
      </c>
      <c r="D90" s="5">
        <f t="shared" si="8"/>
        <v>0.625</v>
      </c>
      <c r="E90" s="8">
        <v>8</v>
      </c>
      <c r="F90" s="8">
        <v>6</v>
      </c>
      <c r="G90" s="8">
        <v>0</v>
      </c>
      <c r="H90" s="8">
        <v>2</v>
      </c>
      <c r="I90" s="8">
        <v>14</v>
      </c>
      <c r="J90" s="8">
        <v>5</v>
      </c>
    </row>
    <row r="91" spans="1:10" x14ac:dyDescent="0.25">
      <c r="A91" s="10">
        <v>1998</v>
      </c>
      <c r="B91" s="4">
        <f t="shared" si="6"/>
        <v>0.54545454545454541</v>
      </c>
      <c r="C91" s="5">
        <f t="shared" si="7"/>
        <v>2.0909090909090908</v>
      </c>
      <c r="D91" s="5">
        <f t="shared" si="8"/>
        <v>1.3636363636363635</v>
      </c>
      <c r="E91" s="8">
        <v>11</v>
      </c>
      <c r="F91" s="8">
        <v>4</v>
      </c>
      <c r="G91" s="8">
        <v>4</v>
      </c>
      <c r="H91" s="8">
        <v>3</v>
      </c>
      <c r="I91" s="8">
        <v>23</v>
      </c>
      <c r="J91" s="8">
        <v>15</v>
      </c>
    </row>
    <row r="92" spans="1:10" x14ac:dyDescent="0.25">
      <c r="A92" s="10">
        <v>1999</v>
      </c>
      <c r="B92" s="4">
        <f t="shared" si="6"/>
        <v>0.5</v>
      </c>
      <c r="C92" s="5">
        <f t="shared" si="7"/>
        <v>2.1428571428571428</v>
      </c>
      <c r="D92" s="5">
        <f t="shared" si="8"/>
        <v>2.8571428571428572</v>
      </c>
      <c r="E92" s="8">
        <v>7</v>
      </c>
      <c r="F92" s="8">
        <v>3</v>
      </c>
      <c r="G92" s="8">
        <v>1</v>
      </c>
      <c r="H92" s="8">
        <v>3</v>
      </c>
      <c r="I92" s="8">
        <v>15</v>
      </c>
      <c r="J92" s="8">
        <v>20</v>
      </c>
    </row>
    <row r="93" spans="1:10" x14ac:dyDescent="0.25">
      <c r="A93" s="10">
        <v>2000</v>
      </c>
      <c r="B93" s="4">
        <f t="shared" si="6"/>
        <v>0.5</v>
      </c>
      <c r="C93" s="5">
        <f t="shared" si="7"/>
        <v>1.5714285714285714</v>
      </c>
      <c r="D93" s="5">
        <f t="shared" si="8"/>
        <v>1.4285714285714286</v>
      </c>
      <c r="E93" s="8">
        <v>7</v>
      </c>
      <c r="F93" s="8">
        <v>2</v>
      </c>
      <c r="G93" s="8">
        <v>3</v>
      </c>
      <c r="H93" s="8">
        <v>2</v>
      </c>
      <c r="I93" s="8">
        <v>11</v>
      </c>
      <c r="J93" s="8">
        <v>10</v>
      </c>
    </row>
    <row r="94" spans="1:10" x14ac:dyDescent="0.25">
      <c r="A94" s="10">
        <v>2001</v>
      </c>
      <c r="B94" s="4">
        <f t="shared" si="6"/>
        <v>0.4</v>
      </c>
      <c r="C94" s="5">
        <f t="shared" si="7"/>
        <v>0.9</v>
      </c>
      <c r="D94" s="5">
        <f t="shared" si="8"/>
        <v>1.6</v>
      </c>
      <c r="E94" s="8">
        <v>10</v>
      </c>
      <c r="F94" s="8">
        <v>3</v>
      </c>
      <c r="G94" s="8">
        <v>2</v>
      </c>
      <c r="H94" s="8">
        <v>5</v>
      </c>
      <c r="I94" s="8">
        <v>9</v>
      </c>
      <c r="J94" s="8">
        <v>16</v>
      </c>
    </row>
    <row r="95" spans="1:10" x14ac:dyDescent="0.25">
      <c r="A95" s="10">
        <v>2002</v>
      </c>
      <c r="B95" s="4">
        <f t="shared" si="6"/>
        <v>0.4375</v>
      </c>
      <c r="C95" s="5">
        <f t="shared" si="7"/>
        <v>1.25</v>
      </c>
      <c r="D95" s="5">
        <f t="shared" si="8"/>
        <v>1.625</v>
      </c>
      <c r="E95" s="8">
        <v>8</v>
      </c>
      <c r="F95" s="8">
        <v>3</v>
      </c>
      <c r="G95" s="8">
        <v>1</v>
      </c>
      <c r="H95" s="8">
        <v>4</v>
      </c>
      <c r="I95" s="8">
        <v>10</v>
      </c>
      <c r="J95" s="8">
        <v>13</v>
      </c>
    </row>
    <row r="96" spans="1:10" x14ac:dyDescent="0.25">
      <c r="A96" s="10">
        <v>2003</v>
      </c>
      <c r="B96" s="4">
        <f t="shared" si="6"/>
        <v>0.4375</v>
      </c>
      <c r="C96" s="5">
        <f t="shared" si="7"/>
        <v>1.75</v>
      </c>
      <c r="D96" s="5">
        <f t="shared" si="8"/>
        <v>1.625</v>
      </c>
      <c r="E96" s="8">
        <v>8</v>
      </c>
      <c r="F96" s="8">
        <v>3</v>
      </c>
      <c r="G96" s="8">
        <v>1</v>
      </c>
      <c r="H96" s="8">
        <v>4</v>
      </c>
      <c r="I96" s="8">
        <v>14</v>
      </c>
      <c r="J96" s="8">
        <v>13</v>
      </c>
    </row>
    <row r="97" spans="1:10" x14ac:dyDescent="0.25">
      <c r="A97" s="10">
        <v>2004</v>
      </c>
      <c r="B97" s="4">
        <f t="shared" si="6"/>
        <v>0.5</v>
      </c>
      <c r="C97" s="5">
        <f t="shared" si="7"/>
        <v>1.75</v>
      </c>
      <c r="D97" s="5">
        <f t="shared" si="8"/>
        <v>1.625</v>
      </c>
      <c r="E97" s="8">
        <v>8</v>
      </c>
      <c r="F97" s="8">
        <v>2</v>
      </c>
      <c r="G97" s="8">
        <v>4</v>
      </c>
      <c r="H97" s="8">
        <v>2</v>
      </c>
      <c r="I97" s="8">
        <v>14</v>
      </c>
      <c r="J97" s="8">
        <v>13</v>
      </c>
    </row>
    <row r="98" spans="1:10" x14ac:dyDescent="0.25">
      <c r="A98" s="10">
        <v>2005</v>
      </c>
      <c r="B98" s="4">
        <f t="shared" si="6"/>
        <v>0.55555555555555558</v>
      </c>
      <c r="C98" s="5">
        <f t="shared" si="7"/>
        <v>1.2222222222222223</v>
      </c>
      <c r="D98" s="5">
        <f t="shared" si="8"/>
        <v>0.88888888888888884</v>
      </c>
      <c r="E98" s="8">
        <v>9</v>
      </c>
      <c r="F98" s="8">
        <v>3</v>
      </c>
      <c r="G98" s="8">
        <v>4</v>
      </c>
      <c r="H98" s="8">
        <v>2</v>
      </c>
      <c r="I98" s="8">
        <v>11</v>
      </c>
      <c r="J98" s="8">
        <v>8</v>
      </c>
    </row>
    <row r="99" spans="1:10" x14ac:dyDescent="0.25">
      <c r="A99" s="10">
        <v>2006</v>
      </c>
      <c r="B99" s="4">
        <f t="shared" si="6"/>
        <v>0.4375</v>
      </c>
      <c r="C99" s="5">
        <f t="shared" si="7"/>
        <v>1.5</v>
      </c>
      <c r="D99" s="5">
        <f t="shared" si="8"/>
        <v>1.75</v>
      </c>
      <c r="E99" s="8">
        <v>8</v>
      </c>
      <c r="F99" s="8">
        <v>3</v>
      </c>
      <c r="G99" s="8">
        <v>1</v>
      </c>
      <c r="H99" s="8">
        <v>4</v>
      </c>
      <c r="I99" s="8">
        <v>12</v>
      </c>
      <c r="J99" s="8">
        <v>14</v>
      </c>
    </row>
    <row r="100" spans="1:10" x14ac:dyDescent="0.25">
      <c r="A100" s="10">
        <v>2007</v>
      </c>
      <c r="B100" s="4">
        <f t="shared" si="6"/>
        <v>0.33333333333333331</v>
      </c>
      <c r="C100" s="5">
        <f t="shared" si="7"/>
        <v>0.58333333333333337</v>
      </c>
      <c r="D100" s="5">
        <f t="shared" si="8"/>
        <v>1.0833333333333333</v>
      </c>
      <c r="E100" s="8">
        <v>12</v>
      </c>
      <c r="F100" s="8">
        <v>1</v>
      </c>
      <c r="G100" s="8">
        <v>6</v>
      </c>
      <c r="H100" s="8">
        <v>5</v>
      </c>
      <c r="I100" s="8">
        <v>7</v>
      </c>
      <c r="J100" s="8">
        <v>13</v>
      </c>
    </row>
    <row r="101" spans="1:10" x14ac:dyDescent="0.25">
      <c r="A101" s="10">
        <v>2008</v>
      </c>
      <c r="B101" s="4">
        <f t="shared" si="6"/>
        <v>0.30769230769230771</v>
      </c>
      <c r="C101" s="5">
        <f t="shared" si="7"/>
        <v>1.4615384615384615</v>
      </c>
      <c r="D101" s="5">
        <f t="shared" si="8"/>
        <v>1.9230769230769231</v>
      </c>
      <c r="E101" s="8">
        <v>13</v>
      </c>
      <c r="F101" s="8">
        <v>2</v>
      </c>
      <c r="G101" s="8">
        <v>4</v>
      </c>
      <c r="H101" s="8">
        <v>7</v>
      </c>
      <c r="I101" s="8">
        <v>19</v>
      </c>
      <c r="J101" s="8">
        <v>25</v>
      </c>
    </row>
    <row r="102" spans="1:10" x14ac:dyDescent="0.25">
      <c r="A102" s="10">
        <v>2009</v>
      </c>
      <c r="B102" s="4">
        <f t="shared" si="6"/>
        <v>0.3888888888888889</v>
      </c>
      <c r="C102" s="5">
        <f t="shared" si="7"/>
        <v>1.1111111111111112</v>
      </c>
      <c r="D102" s="5">
        <f t="shared" si="8"/>
        <v>1.8888888888888888</v>
      </c>
      <c r="E102" s="8">
        <v>9</v>
      </c>
      <c r="F102" s="8">
        <v>3</v>
      </c>
      <c r="G102" s="8">
        <v>1</v>
      </c>
      <c r="H102" s="8">
        <v>5</v>
      </c>
      <c r="I102" s="8">
        <v>10</v>
      </c>
      <c r="J102" s="8">
        <v>17</v>
      </c>
    </row>
    <row r="103" spans="1:10" x14ac:dyDescent="0.25">
      <c r="A103" s="10">
        <v>2010</v>
      </c>
      <c r="B103" s="4">
        <f t="shared" si="6"/>
        <v>0.5</v>
      </c>
      <c r="C103" s="5">
        <f t="shared" si="7"/>
        <v>1.7142857142857142</v>
      </c>
      <c r="D103" s="5">
        <f t="shared" si="8"/>
        <v>1.2857142857142858</v>
      </c>
      <c r="E103" s="8">
        <v>7</v>
      </c>
      <c r="F103" s="8">
        <v>3</v>
      </c>
      <c r="G103" s="8">
        <v>1</v>
      </c>
      <c r="H103" s="8">
        <v>3</v>
      </c>
      <c r="I103" s="8">
        <v>12</v>
      </c>
      <c r="J103" s="8">
        <v>9</v>
      </c>
    </row>
    <row r="104" spans="1:10" x14ac:dyDescent="0.25">
      <c r="A104" s="10">
        <v>2011</v>
      </c>
      <c r="B104" s="4">
        <f t="shared" si="6"/>
        <v>0.27272727272727271</v>
      </c>
      <c r="C104" s="5">
        <f t="shared" si="7"/>
        <v>1.1818181818181819</v>
      </c>
      <c r="D104" s="5">
        <f t="shared" si="8"/>
        <v>1.9090909090909092</v>
      </c>
      <c r="E104" s="8">
        <v>11</v>
      </c>
      <c r="F104" s="8">
        <v>2</v>
      </c>
      <c r="G104" s="8">
        <v>2</v>
      </c>
      <c r="H104" s="8">
        <v>7</v>
      </c>
      <c r="I104" s="8">
        <v>13</v>
      </c>
      <c r="J104" s="8">
        <v>21</v>
      </c>
    </row>
    <row r="105" spans="1:10" x14ac:dyDescent="0.25">
      <c r="A105" s="10">
        <v>2012</v>
      </c>
      <c r="B105" s="4">
        <f t="shared" si="6"/>
        <v>0.625</v>
      </c>
      <c r="C105" s="5">
        <f t="shared" si="7"/>
        <v>1.625</v>
      </c>
      <c r="D105" s="5">
        <f t="shared" si="8"/>
        <v>1</v>
      </c>
      <c r="E105" s="8">
        <v>8</v>
      </c>
      <c r="F105" s="8">
        <v>4</v>
      </c>
      <c r="G105" s="8">
        <v>2</v>
      </c>
      <c r="H105" s="8">
        <v>2</v>
      </c>
      <c r="I105" s="8">
        <v>13</v>
      </c>
      <c r="J105" s="8">
        <v>8</v>
      </c>
    </row>
    <row r="106" spans="1:10" x14ac:dyDescent="0.25">
      <c r="A106" s="10">
        <v>2013</v>
      </c>
      <c r="B106" s="4">
        <f t="shared" si="6"/>
        <v>0.55000000000000004</v>
      </c>
      <c r="C106" s="5">
        <f t="shared" si="7"/>
        <v>1.7</v>
      </c>
      <c r="D106" s="5">
        <f t="shared" si="8"/>
        <v>1.2</v>
      </c>
      <c r="E106" s="8">
        <v>10</v>
      </c>
      <c r="F106" s="8">
        <v>5</v>
      </c>
      <c r="G106" s="8">
        <v>1</v>
      </c>
      <c r="H106" s="8">
        <v>4</v>
      </c>
      <c r="I106" s="8">
        <v>17</v>
      </c>
      <c r="J106" s="8">
        <v>12</v>
      </c>
    </row>
    <row r="107" spans="1:10" x14ac:dyDescent="0.25">
      <c r="A107" s="10">
        <v>2014</v>
      </c>
      <c r="B107" s="4">
        <f t="shared" si="6"/>
        <v>0.5</v>
      </c>
      <c r="C107" s="5">
        <f t="shared" si="7"/>
        <v>1</v>
      </c>
      <c r="D107" s="5">
        <f t="shared" si="8"/>
        <v>1</v>
      </c>
      <c r="E107" s="8">
        <v>1</v>
      </c>
      <c r="F107" s="8">
        <v>0</v>
      </c>
      <c r="G107" s="8">
        <v>1</v>
      </c>
      <c r="H107" s="8">
        <v>0</v>
      </c>
      <c r="I107" s="8">
        <v>1</v>
      </c>
      <c r="J107" s="8">
        <v>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I3" workbookViewId="0">
      <selection sqref="A1:XFD1048576"/>
    </sheetView>
  </sheetViews>
  <sheetFormatPr baseColWidth="10" defaultRowHeight="15" x14ac:dyDescent="0.25"/>
  <cols>
    <col min="4" max="4" width="11.42578125" style="22"/>
  </cols>
  <sheetData>
    <row r="1" spans="1:4" x14ac:dyDescent="0.25">
      <c r="A1" s="17" t="s">
        <v>50</v>
      </c>
      <c r="B1" s="17" t="s">
        <v>51</v>
      </c>
      <c r="C1" s="17" t="s">
        <v>1</v>
      </c>
      <c r="D1" s="20" t="s">
        <v>89</v>
      </c>
    </row>
    <row r="2" spans="1:4" ht="30" x14ac:dyDescent="0.25">
      <c r="A2" s="18" t="s">
        <v>91</v>
      </c>
      <c r="B2" s="19">
        <v>10</v>
      </c>
      <c r="C2" s="19">
        <v>83</v>
      </c>
      <c r="D2" s="21">
        <f t="shared" ref="D2:D40" si="0">+B2/C2</f>
        <v>0.12048192771084337</v>
      </c>
    </row>
    <row r="3" spans="1:4" x14ac:dyDescent="0.25">
      <c r="A3" s="18" t="s">
        <v>88</v>
      </c>
      <c r="B3" s="19">
        <v>10</v>
      </c>
      <c r="C3" s="19">
        <v>56</v>
      </c>
      <c r="D3" s="21">
        <f t="shared" si="0"/>
        <v>0.17857142857142858</v>
      </c>
    </row>
    <row r="4" spans="1:4" ht="30" x14ac:dyDescent="0.25">
      <c r="A4" s="18" t="s">
        <v>86</v>
      </c>
      <c r="B4" s="19">
        <v>10</v>
      </c>
      <c r="C4" s="19">
        <v>43</v>
      </c>
      <c r="D4" s="21">
        <f t="shared" si="0"/>
        <v>0.23255813953488372</v>
      </c>
    </row>
    <row r="5" spans="1:4" x14ac:dyDescent="0.25">
      <c r="A5" s="18" t="s">
        <v>87</v>
      </c>
      <c r="B5" s="19">
        <v>10</v>
      </c>
      <c r="C5" s="19">
        <v>21</v>
      </c>
      <c r="D5" s="21">
        <f t="shared" si="0"/>
        <v>0.47619047619047616</v>
      </c>
    </row>
    <row r="6" spans="1:4" x14ac:dyDescent="0.25">
      <c r="A6" s="18" t="s">
        <v>90</v>
      </c>
      <c r="B6" s="19">
        <v>10</v>
      </c>
      <c r="C6" s="19">
        <v>12</v>
      </c>
      <c r="D6" s="21">
        <f t="shared" si="0"/>
        <v>0.83333333333333337</v>
      </c>
    </row>
    <row r="7" spans="1:4" x14ac:dyDescent="0.25">
      <c r="A7" s="18" t="s">
        <v>82</v>
      </c>
      <c r="B7" s="19">
        <v>12</v>
      </c>
      <c r="C7" s="19">
        <v>93</v>
      </c>
      <c r="D7" s="21">
        <f t="shared" si="0"/>
        <v>0.12903225806451613</v>
      </c>
    </row>
    <row r="8" spans="1:4" ht="30" x14ac:dyDescent="0.25">
      <c r="A8" s="18" t="s">
        <v>83</v>
      </c>
      <c r="B8" s="19">
        <v>12</v>
      </c>
      <c r="C8" s="19">
        <v>67</v>
      </c>
      <c r="D8" s="21">
        <f t="shared" si="0"/>
        <v>0.17910447761194029</v>
      </c>
    </row>
    <row r="9" spans="1:4" x14ac:dyDescent="0.25">
      <c r="A9" s="18" t="s">
        <v>84</v>
      </c>
      <c r="B9" s="19">
        <v>12</v>
      </c>
      <c r="C9" s="19">
        <v>63</v>
      </c>
      <c r="D9" s="21">
        <f t="shared" si="0"/>
        <v>0.19047619047619047</v>
      </c>
    </row>
    <row r="10" spans="1:4" ht="30" x14ac:dyDescent="0.25">
      <c r="A10" s="18" t="s">
        <v>79</v>
      </c>
      <c r="B10" s="19">
        <v>12</v>
      </c>
      <c r="C10" s="19">
        <v>58</v>
      </c>
      <c r="D10" s="21">
        <f t="shared" si="0"/>
        <v>0.20689655172413793</v>
      </c>
    </row>
    <row r="11" spans="1:4" x14ac:dyDescent="0.25">
      <c r="A11" s="18" t="s">
        <v>81</v>
      </c>
      <c r="B11" s="19">
        <v>12</v>
      </c>
      <c r="C11" s="19">
        <v>44</v>
      </c>
      <c r="D11" s="21">
        <f t="shared" si="0"/>
        <v>0.27272727272727271</v>
      </c>
    </row>
    <row r="12" spans="1:4" x14ac:dyDescent="0.25">
      <c r="A12" s="18" t="s">
        <v>80</v>
      </c>
      <c r="B12" s="19">
        <v>12</v>
      </c>
      <c r="C12" s="19">
        <v>27</v>
      </c>
      <c r="D12" s="21">
        <f t="shared" si="0"/>
        <v>0.44444444444444442</v>
      </c>
    </row>
    <row r="13" spans="1:4" x14ac:dyDescent="0.25">
      <c r="A13" s="18" t="s">
        <v>85</v>
      </c>
      <c r="B13" s="19">
        <v>12</v>
      </c>
      <c r="C13" s="19">
        <v>27</v>
      </c>
      <c r="D13" s="21">
        <f t="shared" si="0"/>
        <v>0.44444444444444442</v>
      </c>
    </row>
    <row r="14" spans="1:4" x14ac:dyDescent="0.25">
      <c r="A14" s="18" t="s">
        <v>77</v>
      </c>
      <c r="B14" s="19">
        <v>13</v>
      </c>
      <c r="C14" s="19">
        <v>23</v>
      </c>
      <c r="D14" s="21">
        <f t="shared" si="0"/>
        <v>0.56521739130434778</v>
      </c>
    </row>
    <row r="15" spans="1:4" x14ac:dyDescent="0.25">
      <c r="A15" s="18" t="s">
        <v>78</v>
      </c>
      <c r="B15" s="19">
        <v>13</v>
      </c>
      <c r="C15" s="19">
        <v>11</v>
      </c>
      <c r="D15" s="21">
        <f t="shared" si="0"/>
        <v>1.1818181818181819</v>
      </c>
    </row>
    <row r="16" spans="1:4" x14ac:dyDescent="0.25">
      <c r="A16" s="18" t="s">
        <v>76</v>
      </c>
      <c r="B16" s="19">
        <v>14</v>
      </c>
      <c r="C16" s="19">
        <v>50</v>
      </c>
      <c r="D16" s="21">
        <f t="shared" si="0"/>
        <v>0.28000000000000003</v>
      </c>
    </row>
    <row r="17" spans="1:4" x14ac:dyDescent="0.25">
      <c r="A17" s="18" t="s">
        <v>75</v>
      </c>
      <c r="B17" s="19">
        <v>14</v>
      </c>
      <c r="C17" s="19">
        <v>32</v>
      </c>
      <c r="D17" s="21">
        <f t="shared" si="0"/>
        <v>0.4375</v>
      </c>
    </row>
    <row r="18" spans="1:4" x14ac:dyDescent="0.25">
      <c r="A18" s="18" t="s">
        <v>74</v>
      </c>
      <c r="B18" s="19">
        <v>14</v>
      </c>
      <c r="C18" s="19">
        <v>24</v>
      </c>
      <c r="D18" s="21">
        <f t="shared" si="0"/>
        <v>0.58333333333333337</v>
      </c>
    </row>
    <row r="19" spans="1:4" x14ac:dyDescent="0.25">
      <c r="A19" s="18" t="s">
        <v>73</v>
      </c>
      <c r="B19" s="19">
        <v>14</v>
      </c>
      <c r="C19" s="19">
        <v>19</v>
      </c>
      <c r="D19" s="21">
        <f t="shared" si="0"/>
        <v>0.73684210526315785</v>
      </c>
    </row>
    <row r="20" spans="1:4" x14ac:dyDescent="0.25">
      <c r="A20" s="18" t="s">
        <v>72</v>
      </c>
      <c r="B20" s="19">
        <v>15</v>
      </c>
      <c r="C20" s="19">
        <v>65</v>
      </c>
      <c r="D20" s="21">
        <f t="shared" si="0"/>
        <v>0.23076923076923078</v>
      </c>
    </row>
    <row r="21" spans="1:4" x14ac:dyDescent="0.25">
      <c r="A21" s="18" t="s">
        <v>71</v>
      </c>
      <c r="B21" s="19">
        <v>15</v>
      </c>
      <c r="C21" s="19">
        <v>59</v>
      </c>
      <c r="D21" s="21">
        <f t="shared" si="0"/>
        <v>0.25423728813559321</v>
      </c>
    </row>
    <row r="22" spans="1:4" x14ac:dyDescent="0.25">
      <c r="A22" s="18" t="s">
        <v>69</v>
      </c>
      <c r="B22" s="19">
        <v>16</v>
      </c>
      <c r="C22" s="19">
        <v>36</v>
      </c>
      <c r="D22" s="21">
        <f t="shared" si="0"/>
        <v>0.44444444444444442</v>
      </c>
    </row>
    <row r="23" spans="1:4" x14ac:dyDescent="0.25">
      <c r="A23" s="18" t="s">
        <v>70</v>
      </c>
      <c r="B23" s="19">
        <v>16</v>
      </c>
      <c r="C23" s="19">
        <v>29</v>
      </c>
      <c r="D23" s="21">
        <f t="shared" si="0"/>
        <v>0.55172413793103448</v>
      </c>
    </row>
    <row r="24" spans="1:4" x14ac:dyDescent="0.25">
      <c r="A24" s="18" t="s">
        <v>68</v>
      </c>
      <c r="B24" s="19">
        <v>16</v>
      </c>
      <c r="C24" s="19">
        <v>19</v>
      </c>
      <c r="D24" s="21">
        <f t="shared" si="0"/>
        <v>0.84210526315789469</v>
      </c>
    </row>
    <row r="25" spans="1:4" x14ac:dyDescent="0.25">
      <c r="A25" s="18" t="s">
        <v>67</v>
      </c>
      <c r="B25" s="19">
        <v>17</v>
      </c>
      <c r="C25" s="19">
        <v>40</v>
      </c>
      <c r="D25" s="21">
        <f t="shared" si="0"/>
        <v>0.42499999999999999</v>
      </c>
    </row>
    <row r="26" spans="1:4" x14ac:dyDescent="0.25">
      <c r="A26" s="18" t="s">
        <v>66</v>
      </c>
      <c r="B26" s="19">
        <v>17</v>
      </c>
      <c r="C26" s="19">
        <v>38</v>
      </c>
      <c r="D26" s="21">
        <f t="shared" si="0"/>
        <v>0.44736842105263158</v>
      </c>
    </row>
    <row r="27" spans="1:4" x14ac:dyDescent="0.25">
      <c r="A27" s="18" t="s">
        <v>64</v>
      </c>
      <c r="B27" s="19">
        <v>18</v>
      </c>
      <c r="C27" s="19">
        <v>28</v>
      </c>
      <c r="D27" s="21">
        <f t="shared" si="0"/>
        <v>0.6428571428571429</v>
      </c>
    </row>
    <row r="28" spans="1:4" x14ac:dyDescent="0.25">
      <c r="A28" s="18" t="s">
        <v>65</v>
      </c>
      <c r="B28" s="19">
        <v>18</v>
      </c>
      <c r="C28" s="19">
        <v>26</v>
      </c>
      <c r="D28" s="21">
        <f t="shared" si="0"/>
        <v>0.69230769230769229</v>
      </c>
    </row>
    <row r="29" spans="1:4" x14ac:dyDescent="0.25">
      <c r="A29" s="18" t="s">
        <v>63</v>
      </c>
      <c r="B29" s="19">
        <v>18</v>
      </c>
      <c r="C29" s="19">
        <v>19</v>
      </c>
      <c r="D29" s="21">
        <f t="shared" si="0"/>
        <v>0.94736842105263153</v>
      </c>
    </row>
    <row r="30" spans="1:4" x14ac:dyDescent="0.25">
      <c r="A30" s="18" t="s">
        <v>62</v>
      </c>
      <c r="B30" s="19">
        <v>19</v>
      </c>
      <c r="C30" s="19">
        <v>25</v>
      </c>
      <c r="D30" s="21">
        <f t="shared" si="0"/>
        <v>0.76</v>
      </c>
    </row>
    <row r="31" spans="1:4" x14ac:dyDescent="0.25">
      <c r="A31" s="18" t="s">
        <v>61</v>
      </c>
      <c r="B31" s="19">
        <v>22</v>
      </c>
      <c r="C31" s="19">
        <v>48</v>
      </c>
      <c r="D31" s="21">
        <f t="shared" si="0"/>
        <v>0.45833333333333331</v>
      </c>
    </row>
    <row r="32" spans="1:4" x14ac:dyDescent="0.25">
      <c r="A32" s="18" t="s">
        <v>60</v>
      </c>
      <c r="B32" s="19">
        <v>23</v>
      </c>
      <c r="C32" s="19">
        <v>64</v>
      </c>
      <c r="D32" s="21">
        <f t="shared" si="0"/>
        <v>0.359375</v>
      </c>
    </row>
    <row r="33" spans="1:4" x14ac:dyDescent="0.25">
      <c r="A33" s="18" t="s">
        <v>59</v>
      </c>
      <c r="B33" s="19">
        <v>24</v>
      </c>
      <c r="C33" s="19">
        <v>40</v>
      </c>
      <c r="D33" s="21">
        <f t="shared" si="0"/>
        <v>0.6</v>
      </c>
    </row>
    <row r="34" spans="1:4" x14ac:dyDescent="0.25">
      <c r="A34" s="18" t="s">
        <v>58</v>
      </c>
      <c r="B34" s="19">
        <v>24</v>
      </c>
      <c r="C34" s="19">
        <v>32</v>
      </c>
      <c r="D34" s="21">
        <f t="shared" si="0"/>
        <v>0.75</v>
      </c>
    </row>
    <row r="35" spans="1:4" x14ac:dyDescent="0.25">
      <c r="A35" s="18" t="s">
        <v>56</v>
      </c>
      <c r="B35" s="19">
        <v>26</v>
      </c>
      <c r="C35" s="19">
        <v>103</v>
      </c>
      <c r="D35" s="21">
        <f t="shared" si="0"/>
        <v>0.25242718446601942</v>
      </c>
    </row>
    <row r="36" spans="1:4" x14ac:dyDescent="0.25">
      <c r="A36" s="18" t="s">
        <v>57</v>
      </c>
      <c r="B36" s="19">
        <v>26</v>
      </c>
      <c r="C36" s="19">
        <v>43</v>
      </c>
      <c r="D36" s="21">
        <f t="shared" si="0"/>
        <v>0.60465116279069764</v>
      </c>
    </row>
    <row r="37" spans="1:4" x14ac:dyDescent="0.25">
      <c r="A37" s="18" t="s">
        <v>55</v>
      </c>
      <c r="B37" s="19">
        <v>27</v>
      </c>
      <c r="C37" s="19">
        <v>28</v>
      </c>
      <c r="D37" s="21">
        <f t="shared" si="0"/>
        <v>0.9642857142857143</v>
      </c>
    </row>
    <row r="38" spans="1:4" x14ac:dyDescent="0.25">
      <c r="A38" s="18" t="s">
        <v>54</v>
      </c>
      <c r="B38" s="19">
        <v>29</v>
      </c>
      <c r="C38" s="19">
        <v>47</v>
      </c>
      <c r="D38" s="21">
        <f t="shared" si="0"/>
        <v>0.61702127659574468</v>
      </c>
    </row>
    <row r="39" spans="1:4" x14ac:dyDescent="0.25">
      <c r="A39" s="18" t="s">
        <v>53</v>
      </c>
      <c r="B39" s="19">
        <v>34</v>
      </c>
      <c r="C39" s="19">
        <v>69</v>
      </c>
      <c r="D39" s="21">
        <f t="shared" si="0"/>
        <v>0.49275362318840582</v>
      </c>
    </row>
    <row r="40" spans="1:4" x14ac:dyDescent="0.25">
      <c r="A40" s="18" t="s">
        <v>52</v>
      </c>
      <c r="B40" s="19">
        <v>43</v>
      </c>
      <c r="C40" s="19">
        <v>95</v>
      </c>
      <c r="D40" s="21">
        <f t="shared" si="0"/>
        <v>0.45263157894736844</v>
      </c>
    </row>
  </sheetData>
  <sortState ref="A2:E40">
    <sortCondition ref="B2:B40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sqref="A1:L20"/>
    </sheetView>
  </sheetViews>
  <sheetFormatPr baseColWidth="10" defaultRowHeight="15" x14ac:dyDescent="0.25"/>
  <cols>
    <col min="3" max="4" width="15.140625" customWidth="1"/>
  </cols>
  <sheetData>
    <row r="1" spans="1:12" x14ac:dyDescent="0.25">
      <c r="A1" s="13" t="s">
        <v>28</v>
      </c>
      <c r="B1" s="1" t="s">
        <v>19</v>
      </c>
      <c r="C1" s="1" t="s">
        <v>21</v>
      </c>
      <c r="D1" s="1" t="s">
        <v>20</v>
      </c>
      <c r="E1" s="13" t="s">
        <v>1</v>
      </c>
      <c r="F1" s="13" t="s">
        <v>2</v>
      </c>
      <c r="G1" s="13" t="s">
        <v>3</v>
      </c>
      <c r="H1" s="13" t="s">
        <v>4</v>
      </c>
      <c r="I1" s="13" t="s">
        <v>5</v>
      </c>
      <c r="J1" s="13" t="s">
        <v>6</v>
      </c>
      <c r="K1" s="13" t="s">
        <v>29</v>
      </c>
      <c r="L1" s="13" t="s">
        <v>30</v>
      </c>
    </row>
    <row r="2" spans="1:12" ht="30" x14ac:dyDescent="0.25">
      <c r="A2" s="14" t="s">
        <v>40</v>
      </c>
      <c r="B2" s="4">
        <f t="shared" ref="B2:B20" si="0">+(F2*2+G2)/(E2*2)</f>
        <v>0.34615384615384615</v>
      </c>
      <c r="C2" s="5">
        <f t="shared" ref="C2:C20" si="1">+I2/E2</f>
        <v>1.1923076923076923</v>
      </c>
      <c r="D2" s="5">
        <f t="shared" ref="D2:D20" si="2">+J2/E2</f>
        <v>1.7692307692307692</v>
      </c>
      <c r="E2" s="16">
        <v>26</v>
      </c>
      <c r="F2" s="16">
        <v>7</v>
      </c>
      <c r="G2" s="16">
        <v>4</v>
      </c>
      <c r="H2" s="16">
        <v>15</v>
      </c>
      <c r="I2" s="16">
        <v>31</v>
      </c>
      <c r="J2" s="16">
        <v>46</v>
      </c>
      <c r="K2" s="15">
        <v>33527</v>
      </c>
      <c r="L2" s="15">
        <v>40792</v>
      </c>
    </row>
    <row r="3" spans="1:12" x14ac:dyDescent="0.25">
      <c r="A3" s="14" t="s">
        <v>49</v>
      </c>
      <c r="B3" s="4">
        <f t="shared" si="0"/>
        <v>0.36363636363636365</v>
      </c>
      <c r="C3" s="5">
        <f t="shared" si="1"/>
        <v>2.3636363636363638</v>
      </c>
      <c r="D3" s="5">
        <f t="shared" si="2"/>
        <v>2.5454545454545454</v>
      </c>
      <c r="E3" s="16">
        <v>11</v>
      </c>
      <c r="F3" s="16">
        <v>4</v>
      </c>
      <c r="G3" s="16">
        <v>0</v>
      </c>
      <c r="H3" s="16">
        <v>7</v>
      </c>
      <c r="I3" s="16">
        <v>26</v>
      </c>
      <c r="J3" s="16">
        <v>28</v>
      </c>
      <c r="K3" s="15">
        <v>16777</v>
      </c>
      <c r="L3" s="15">
        <v>17480</v>
      </c>
    </row>
    <row r="4" spans="1:12" ht="30" x14ac:dyDescent="0.25">
      <c r="A4" s="14" t="s">
        <v>48</v>
      </c>
      <c r="B4" s="4">
        <f t="shared" si="0"/>
        <v>0.36666666666666664</v>
      </c>
      <c r="C4" s="5">
        <f t="shared" si="1"/>
        <v>0.8</v>
      </c>
      <c r="D4" s="5">
        <f t="shared" si="2"/>
        <v>1.5333333333333334</v>
      </c>
      <c r="E4" s="16">
        <v>15</v>
      </c>
      <c r="F4" s="16">
        <v>4</v>
      </c>
      <c r="G4" s="16">
        <v>3</v>
      </c>
      <c r="H4" s="16">
        <v>8</v>
      </c>
      <c r="I4" s="16">
        <v>12</v>
      </c>
      <c r="J4" s="16">
        <v>23</v>
      </c>
      <c r="K4" s="15">
        <v>23825</v>
      </c>
      <c r="L4" s="15">
        <v>24410</v>
      </c>
    </row>
    <row r="5" spans="1:12" ht="30" x14ac:dyDescent="0.25">
      <c r="A5" s="14" t="s">
        <v>46</v>
      </c>
      <c r="B5" s="4">
        <f t="shared" si="0"/>
        <v>0.38235294117647056</v>
      </c>
      <c r="C5" s="5">
        <f t="shared" si="1"/>
        <v>1.7647058823529411</v>
      </c>
      <c r="D5" s="5">
        <f t="shared" si="2"/>
        <v>2.2352941176470589</v>
      </c>
      <c r="E5" s="16">
        <v>17</v>
      </c>
      <c r="F5" s="16">
        <v>5</v>
      </c>
      <c r="G5" s="16">
        <v>3</v>
      </c>
      <c r="H5" s="16">
        <v>9</v>
      </c>
      <c r="I5" s="16">
        <v>30</v>
      </c>
      <c r="J5" s="16">
        <v>38</v>
      </c>
      <c r="K5" s="15">
        <v>6119</v>
      </c>
      <c r="L5" s="15">
        <v>13812</v>
      </c>
    </row>
    <row r="6" spans="1:12" ht="45" x14ac:dyDescent="0.25">
      <c r="A6" s="14" t="s">
        <v>32</v>
      </c>
      <c r="B6" s="4">
        <f t="shared" si="0"/>
        <v>0.4107142857142857</v>
      </c>
      <c r="C6" s="5">
        <f t="shared" si="1"/>
        <v>1.1607142857142858</v>
      </c>
      <c r="D6" s="5">
        <f t="shared" si="2"/>
        <v>1.3928571428571428</v>
      </c>
      <c r="E6" s="16">
        <v>56</v>
      </c>
      <c r="F6" s="16">
        <v>15</v>
      </c>
      <c r="G6" s="16">
        <v>16</v>
      </c>
      <c r="H6" s="16">
        <v>25</v>
      </c>
      <c r="I6" s="16">
        <v>65</v>
      </c>
      <c r="J6" s="16">
        <v>78</v>
      </c>
      <c r="K6" s="15">
        <v>32178</v>
      </c>
      <c r="L6" s="15">
        <v>39615</v>
      </c>
    </row>
    <row r="7" spans="1:12" ht="30" x14ac:dyDescent="0.25">
      <c r="A7" s="14" t="s">
        <v>44</v>
      </c>
      <c r="B7" s="4">
        <f t="shared" si="0"/>
        <v>0.42499999999999999</v>
      </c>
      <c r="C7" s="5">
        <f t="shared" si="1"/>
        <v>1.3</v>
      </c>
      <c r="D7" s="5">
        <f t="shared" si="2"/>
        <v>1.55</v>
      </c>
      <c r="E7" s="16">
        <v>20</v>
      </c>
      <c r="F7" s="16">
        <v>6</v>
      </c>
      <c r="G7" s="16">
        <v>5</v>
      </c>
      <c r="H7" s="16">
        <v>9</v>
      </c>
      <c r="I7" s="16">
        <v>26</v>
      </c>
      <c r="J7" s="16">
        <v>31</v>
      </c>
      <c r="K7" s="15">
        <v>27682</v>
      </c>
      <c r="L7" s="15">
        <v>32099</v>
      </c>
    </row>
    <row r="8" spans="1:12" x14ac:dyDescent="0.25">
      <c r="A8" s="14" t="s">
        <v>42</v>
      </c>
      <c r="B8" s="4">
        <f t="shared" si="0"/>
        <v>0.45454545454545453</v>
      </c>
      <c r="C8" s="5">
        <f t="shared" si="1"/>
        <v>1.4090909090909092</v>
      </c>
      <c r="D8" s="5">
        <f t="shared" si="2"/>
        <v>1.5909090909090908</v>
      </c>
      <c r="E8" s="16">
        <v>22</v>
      </c>
      <c r="F8" s="16">
        <v>7</v>
      </c>
      <c r="G8" s="16">
        <v>6</v>
      </c>
      <c r="H8" s="16">
        <v>9</v>
      </c>
      <c r="I8" s="16">
        <v>31</v>
      </c>
      <c r="J8" s="16">
        <v>35</v>
      </c>
      <c r="K8" s="15">
        <v>36278</v>
      </c>
      <c r="L8" s="15">
        <v>37209</v>
      </c>
    </row>
    <row r="9" spans="1:12" ht="30" x14ac:dyDescent="0.25">
      <c r="A9" s="14" t="s">
        <v>34</v>
      </c>
      <c r="B9" s="4">
        <f t="shared" si="0"/>
        <v>0.46938775510204084</v>
      </c>
      <c r="C9" s="5">
        <f t="shared" si="1"/>
        <v>1.1836734693877551</v>
      </c>
      <c r="D9" s="5">
        <f t="shared" si="2"/>
        <v>1.2653061224489797</v>
      </c>
      <c r="E9" s="16">
        <v>49</v>
      </c>
      <c r="F9" s="16">
        <v>15</v>
      </c>
      <c r="G9" s="16">
        <v>16</v>
      </c>
      <c r="H9" s="16">
        <v>18</v>
      </c>
      <c r="I9" s="16">
        <v>58</v>
      </c>
      <c r="J9" s="16">
        <v>62</v>
      </c>
      <c r="K9" s="15">
        <v>25005</v>
      </c>
      <c r="L9" s="15">
        <v>27661</v>
      </c>
    </row>
    <row r="10" spans="1:12" x14ac:dyDescent="0.25">
      <c r="A10" s="14" t="s">
        <v>38</v>
      </c>
      <c r="B10" s="4">
        <f t="shared" si="0"/>
        <v>0.4838709677419355</v>
      </c>
      <c r="C10" s="5">
        <f t="shared" si="1"/>
        <v>1.5161290322580645</v>
      </c>
      <c r="D10" s="5">
        <f t="shared" si="2"/>
        <v>1.4838709677419355</v>
      </c>
      <c r="E10" s="16">
        <v>31</v>
      </c>
      <c r="F10" s="16">
        <v>10</v>
      </c>
      <c r="G10" s="16">
        <v>10</v>
      </c>
      <c r="H10" s="16">
        <v>11</v>
      </c>
      <c r="I10" s="16">
        <v>47</v>
      </c>
      <c r="J10" s="16">
        <v>46</v>
      </c>
      <c r="K10" s="15">
        <v>37342</v>
      </c>
      <c r="L10" s="15">
        <v>38602</v>
      </c>
    </row>
    <row r="11" spans="1:12" x14ac:dyDescent="0.25">
      <c r="A11" s="14" t="s">
        <v>37</v>
      </c>
      <c r="B11" s="4">
        <f t="shared" si="0"/>
        <v>0.484375</v>
      </c>
      <c r="C11" s="5">
        <f t="shared" si="1"/>
        <v>1.96875</v>
      </c>
      <c r="D11" s="5">
        <f t="shared" si="2"/>
        <v>2.3125</v>
      </c>
      <c r="E11" s="16">
        <v>32</v>
      </c>
      <c r="F11" s="16">
        <v>12</v>
      </c>
      <c r="G11" s="16">
        <v>7</v>
      </c>
      <c r="H11" s="16">
        <v>13</v>
      </c>
      <c r="I11" s="16">
        <v>63</v>
      </c>
      <c r="J11" s="16">
        <v>74</v>
      </c>
      <c r="K11" s="15">
        <v>1016</v>
      </c>
      <c r="L11" s="15">
        <v>13644</v>
      </c>
    </row>
    <row r="12" spans="1:12" x14ac:dyDescent="0.25">
      <c r="A12" s="14" t="s">
        <v>36</v>
      </c>
      <c r="B12" s="4">
        <f t="shared" si="0"/>
        <v>0.4861111111111111</v>
      </c>
      <c r="C12" s="5">
        <f t="shared" si="1"/>
        <v>1.6666666666666667</v>
      </c>
      <c r="D12" s="5">
        <f t="shared" si="2"/>
        <v>1.8611111111111112</v>
      </c>
      <c r="E12" s="16">
        <v>36</v>
      </c>
      <c r="F12" s="16">
        <v>16</v>
      </c>
      <c r="G12" s="16">
        <v>3</v>
      </c>
      <c r="H12" s="16">
        <v>17</v>
      </c>
      <c r="I12" s="16">
        <v>60</v>
      </c>
      <c r="J12" s="16">
        <v>67</v>
      </c>
      <c r="K12" s="15">
        <v>21508</v>
      </c>
      <c r="L12" s="15">
        <v>23359</v>
      </c>
    </row>
    <row r="13" spans="1:12" x14ac:dyDescent="0.25">
      <c r="A13" s="14" t="s">
        <v>47</v>
      </c>
      <c r="B13" s="4">
        <f t="shared" si="0"/>
        <v>0.5</v>
      </c>
      <c r="C13" s="5">
        <f t="shared" si="1"/>
        <v>1.4666666666666666</v>
      </c>
      <c r="D13" s="5">
        <f t="shared" si="2"/>
        <v>1.3333333333333333</v>
      </c>
      <c r="E13" s="16">
        <v>15</v>
      </c>
      <c r="F13" s="16">
        <v>6</v>
      </c>
      <c r="G13" s="16">
        <v>3</v>
      </c>
      <c r="H13" s="16">
        <v>6</v>
      </c>
      <c r="I13" s="16">
        <v>22</v>
      </c>
      <c r="J13" s="16">
        <v>20</v>
      </c>
      <c r="K13" s="15">
        <v>30216</v>
      </c>
      <c r="L13" s="15">
        <v>31000</v>
      </c>
    </row>
    <row r="14" spans="1:12" ht="30" x14ac:dyDescent="0.25">
      <c r="A14" s="14" t="s">
        <v>43</v>
      </c>
      <c r="B14" s="4">
        <f t="shared" si="0"/>
        <v>0.55000000000000004</v>
      </c>
      <c r="C14" s="5">
        <f t="shared" si="1"/>
        <v>1.6</v>
      </c>
      <c r="D14" s="5">
        <f t="shared" si="2"/>
        <v>1.1499999999999999</v>
      </c>
      <c r="E14" s="16">
        <v>20</v>
      </c>
      <c r="F14" s="16">
        <v>9</v>
      </c>
      <c r="G14" s="16">
        <v>4</v>
      </c>
      <c r="H14" s="16">
        <v>7</v>
      </c>
      <c r="I14" s="16">
        <v>32</v>
      </c>
      <c r="J14" s="16">
        <v>23</v>
      </c>
      <c r="K14" s="15">
        <v>40862</v>
      </c>
      <c r="L14" s="15">
        <v>41703</v>
      </c>
    </row>
    <row r="15" spans="1:12" ht="30" x14ac:dyDescent="0.25">
      <c r="A15" s="14" t="s">
        <v>35</v>
      </c>
      <c r="B15" s="4">
        <f t="shared" si="0"/>
        <v>0.55319148936170215</v>
      </c>
      <c r="C15" s="5">
        <f t="shared" si="1"/>
        <v>2.5319148936170213</v>
      </c>
      <c r="D15" s="5">
        <f t="shared" si="2"/>
        <v>1.8510638297872339</v>
      </c>
      <c r="E15" s="16">
        <v>47</v>
      </c>
      <c r="F15" s="16">
        <v>21</v>
      </c>
      <c r="G15" s="16">
        <v>10</v>
      </c>
      <c r="H15" s="16">
        <v>16</v>
      </c>
      <c r="I15" s="16">
        <v>119</v>
      </c>
      <c r="J15" s="16">
        <v>87</v>
      </c>
      <c r="K15" s="15">
        <v>17809</v>
      </c>
      <c r="L15" s="15">
        <v>20042</v>
      </c>
    </row>
    <row r="16" spans="1:12" ht="60" x14ac:dyDescent="0.25">
      <c r="A16" s="14" t="s">
        <v>45</v>
      </c>
      <c r="B16" s="4">
        <f t="shared" si="0"/>
        <v>0.55555555555555558</v>
      </c>
      <c r="C16" s="5">
        <f t="shared" si="1"/>
        <v>2.0555555555555554</v>
      </c>
      <c r="D16" s="5">
        <f t="shared" si="2"/>
        <v>1.5555555555555556</v>
      </c>
      <c r="E16" s="16">
        <v>18</v>
      </c>
      <c r="F16" s="16">
        <v>7</v>
      </c>
      <c r="G16" s="16">
        <v>6</v>
      </c>
      <c r="H16" s="16">
        <v>5</v>
      </c>
      <c r="I16" s="16">
        <v>37</v>
      </c>
      <c r="J16" s="16">
        <v>28</v>
      </c>
      <c r="K16" s="15">
        <v>20577</v>
      </c>
      <c r="L16" s="15">
        <v>21351</v>
      </c>
    </row>
    <row r="17" spans="1:12" ht="30" x14ac:dyDescent="0.25">
      <c r="A17" s="14" t="s">
        <v>33</v>
      </c>
      <c r="B17" s="4">
        <f t="shared" si="0"/>
        <v>0.57843137254901966</v>
      </c>
      <c r="C17" s="5">
        <f t="shared" si="1"/>
        <v>1.8823529411764706</v>
      </c>
      <c r="D17" s="5">
        <f t="shared" si="2"/>
        <v>1.4313725490196079</v>
      </c>
      <c r="E17" s="16">
        <v>51</v>
      </c>
      <c r="F17" s="16">
        <v>25</v>
      </c>
      <c r="G17" s="16">
        <v>9</v>
      </c>
      <c r="H17" s="16">
        <v>17</v>
      </c>
      <c r="I17" s="16">
        <v>96</v>
      </c>
      <c r="J17" s="16">
        <v>73</v>
      </c>
      <c r="K17" s="15">
        <v>34038</v>
      </c>
      <c r="L17" s="15">
        <v>36246</v>
      </c>
    </row>
    <row r="18" spans="1:12" ht="45" x14ac:dyDescent="0.25">
      <c r="A18" s="14" t="s">
        <v>39</v>
      </c>
      <c r="B18" s="4">
        <f t="shared" si="0"/>
        <v>0.61538461538461542</v>
      </c>
      <c r="C18" s="5">
        <f t="shared" si="1"/>
        <v>1.5384615384615385</v>
      </c>
      <c r="D18" s="5">
        <f t="shared" si="2"/>
        <v>1</v>
      </c>
      <c r="E18" s="16">
        <v>26</v>
      </c>
      <c r="F18" s="16">
        <v>14</v>
      </c>
      <c r="G18" s="16">
        <v>4</v>
      </c>
      <c r="H18" s="16">
        <v>8</v>
      </c>
      <c r="I18" s="16">
        <v>40</v>
      </c>
      <c r="J18" s="16">
        <v>26</v>
      </c>
      <c r="K18" s="15">
        <v>27878</v>
      </c>
      <c r="L18" s="15">
        <v>28662</v>
      </c>
    </row>
    <row r="19" spans="1:12" x14ac:dyDescent="0.25">
      <c r="A19" s="14" t="s">
        <v>31</v>
      </c>
      <c r="B19" s="4">
        <f t="shared" si="0"/>
        <v>0.64393939393939392</v>
      </c>
      <c r="C19" s="5">
        <f t="shared" si="1"/>
        <v>2.5606060606060606</v>
      </c>
      <c r="D19" s="5">
        <f t="shared" si="2"/>
        <v>1.5833333333333333</v>
      </c>
      <c r="E19" s="16">
        <v>132</v>
      </c>
      <c r="F19" s="16">
        <v>70</v>
      </c>
      <c r="G19" s="16">
        <v>30</v>
      </c>
      <c r="H19" s="16">
        <v>32</v>
      </c>
      <c r="I19" s="16">
        <v>338</v>
      </c>
      <c r="J19" s="16">
        <v>209</v>
      </c>
      <c r="K19" s="15">
        <v>4915</v>
      </c>
      <c r="L19" s="15">
        <v>13539</v>
      </c>
    </row>
    <row r="20" spans="1:12" x14ac:dyDescent="0.25">
      <c r="A20" s="14" t="s">
        <v>41</v>
      </c>
      <c r="B20" s="4">
        <f t="shared" si="0"/>
        <v>0.66666666666666663</v>
      </c>
      <c r="C20" s="5">
        <f t="shared" si="1"/>
        <v>1.7916666666666667</v>
      </c>
      <c r="D20" s="5">
        <f t="shared" si="2"/>
        <v>1.0416666666666667</v>
      </c>
      <c r="E20" s="16">
        <v>24</v>
      </c>
      <c r="F20" s="16">
        <v>13</v>
      </c>
      <c r="G20" s="16">
        <v>6</v>
      </c>
      <c r="H20" s="16">
        <v>5</v>
      </c>
      <c r="I20" s="16">
        <v>43</v>
      </c>
      <c r="J20" s="16">
        <v>25</v>
      </c>
      <c r="K20" s="15">
        <v>28732</v>
      </c>
      <c r="L20" s="15">
        <v>29901</v>
      </c>
    </row>
  </sheetData>
  <sortState ref="A2:L20">
    <sortCondition ref="B2:B20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B1" workbookViewId="0">
      <selection activeCell="Q4" sqref="Q4"/>
    </sheetView>
  </sheetViews>
  <sheetFormatPr baseColWidth="10" defaultRowHeight="15" x14ac:dyDescent="0.25"/>
  <cols>
    <col min="4" max="4" width="8" customWidth="1"/>
    <col min="5" max="7" width="8.85546875" customWidth="1"/>
    <col min="10" max="10" width="11.42578125" style="25"/>
    <col min="11" max="11" width="11.42578125" style="31"/>
  </cols>
  <sheetData>
    <row r="1" spans="1:11" x14ac:dyDescent="0.25">
      <c r="A1" s="26" t="s">
        <v>92</v>
      </c>
      <c r="B1" s="26" t="s">
        <v>29</v>
      </c>
      <c r="C1" s="26" t="s">
        <v>30</v>
      </c>
      <c r="D1" s="26" t="s">
        <v>1</v>
      </c>
      <c r="E1" s="26" t="s">
        <v>113</v>
      </c>
      <c r="F1" s="26" t="s">
        <v>114</v>
      </c>
      <c r="G1" s="26" t="s">
        <v>115</v>
      </c>
      <c r="H1" s="26" t="s">
        <v>116</v>
      </c>
      <c r="I1" s="26" t="s">
        <v>117</v>
      </c>
      <c r="J1" s="24" t="s">
        <v>19</v>
      </c>
      <c r="K1" s="30" t="s">
        <v>118</v>
      </c>
    </row>
    <row r="2" spans="1:11" ht="30" x14ac:dyDescent="0.25">
      <c r="A2" s="27" t="s">
        <v>95</v>
      </c>
      <c r="B2" s="28">
        <v>3081</v>
      </c>
      <c r="C2" s="28">
        <v>41523</v>
      </c>
      <c r="D2" s="29">
        <v>39</v>
      </c>
      <c r="E2" s="29">
        <v>8</v>
      </c>
      <c r="F2" s="29">
        <v>6</v>
      </c>
      <c r="G2" s="29">
        <v>25</v>
      </c>
      <c r="H2" s="29">
        <v>55</v>
      </c>
      <c r="I2" s="29">
        <v>89</v>
      </c>
      <c r="J2" s="25">
        <f t="shared" ref="J2:J21" si="0">((+E2*2+F2*1)/(D2*2)-0.5)*2</f>
        <v>-0.4358974358974359</v>
      </c>
      <c r="K2" s="31">
        <f t="shared" ref="K2:K21" si="1">(+H2-I2)/D2</f>
        <v>-0.87179487179487181</v>
      </c>
    </row>
    <row r="3" spans="1:11" x14ac:dyDescent="0.25">
      <c r="A3" s="27" t="s">
        <v>104</v>
      </c>
      <c r="B3" s="28">
        <v>9122</v>
      </c>
      <c r="C3" s="28">
        <v>40135</v>
      </c>
      <c r="D3" s="29">
        <v>16</v>
      </c>
      <c r="E3" s="29">
        <v>4</v>
      </c>
      <c r="F3" s="29">
        <v>3</v>
      </c>
      <c r="G3" s="29">
        <v>9</v>
      </c>
      <c r="H3" s="29">
        <v>22</v>
      </c>
      <c r="I3" s="29">
        <v>43</v>
      </c>
      <c r="J3" s="25">
        <f t="shared" si="0"/>
        <v>-0.3125</v>
      </c>
      <c r="K3" s="31">
        <f t="shared" si="1"/>
        <v>-1.3125</v>
      </c>
    </row>
    <row r="4" spans="1:11" x14ac:dyDescent="0.25">
      <c r="A4" s="27" t="s">
        <v>103</v>
      </c>
      <c r="B4" s="28">
        <v>3080</v>
      </c>
      <c r="C4" s="28">
        <v>39402</v>
      </c>
      <c r="D4" s="29">
        <v>18</v>
      </c>
      <c r="E4" s="29">
        <v>4</v>
      </c>
      <c r="F4" s="29">
        <v>5</v>
      </c>
      <c r="G4" s="29">
        <v>9</v>
      </c>
      <c r="H4" s="29">
        <v>27</v>
      </c>
      <c r="I4" s="29">
        <v>48</v>
      </c>
      <c r="J4" s="25">
        <f t="shared" si="0"/>
        <v>-0.27777777777777779</v>
      </c>
      <c r="K4" s="31">
        <f t="shared" si="1"/>
        <v>-1.1666666666666667</v>
      </c>
    </row>
    <row r="5" spans="1:11" x14ac:dyDescent="0.25">
      <c r="A5" s="27" t="s">
        <v>97</v>
      </c>
      <c r="B5" s="28">
        <v>9276</v>
      </c>
      <c r="C5" s="28">
        <v>33835</v>
      </c>
      <c r="D5" s="29">
        <v>36</v>
      </c>
      <c r="E5" s="29">
        <v>8</v>
      </c>
      <c r="F5" s="29">
        <v>11</v>
      </c>
      <c r="G5" s="29">
        <v>17</v>
      </c>
      <c r="H5" s="29">
        <v>53</v>
      </c>
      <c r="I5" s="29">
        <v>69</v>
      </c>
      <c r="J5" s="25">
        <f t="shared" si="0"/>
        <v>-0.25</v>
      </c>
      <c r="K5" s="31">
        <f t="shared" si="1"/>
        <v>-0.44444444444444442</v>
      </c>
    </row>
    <row r="6" spans="1:11" x14ac:dyDescent="0.25">
      <c r="A6" s="27" t="s">
        <v>105</v>
      </c>
      <c r="B6" s="28">
        <v>21347</v>
      </c>
      <c r="C6" s="28">
        <v>32757</v>
      </c>
      <c r="D6" s="29">
        <v>15</v>
      </c>
      <c r="E6" s="29">
        <v>4</v>
      </c>
      <c r="F6" s="29">
        <v>4</v>
      </c>
      <c r="G6" s="29">
        <v>7</v>
      </c>
      <c r="H6" s="29">
        <v>14</v>
      </c>
      <c r="I6" s="29">
        <v>20</v>
      </c>
      <c r="J6" s="25">
        <f t="shared" si="0"/>
        <v>-0.19999999999999996</v>
      </c>
      <c r="K6" s="31">
        <f t="shared" si="1"/>
        <v>-0.4</v>
      </c>
    </row>
    <row r="7" spans="1:11" x14ac:dyDescent="0.25">
      <c r="A7" s="27" t="s">
        <v>93</v>
      </c>
      <c r="B7" s="28">
        <v>1016</v>
      </c>
      <c r="C7" s="28">
        <v>38945</v>
      </c>
      <c r="D7" s="29">
        <v>136</v>
      </c>
      <c r="E7" s="29">
        <v>40</v>
      </c>
      <c r="F7" s="29">
        <v>30</v>
      </c>
      <c r="G7" s="29">
        <v>66</v>
      </c>
      <c r="H7" s="29">
        <v>252</v>
      </c>
      <c r="I7" s="29">
        <v>297</v>
      </c>
      <c r="J7" s="25">
        <f t="shared" si="0"/>
        <v>-0.19117647058823528</v>
      </c>
      <c r="K7" s="31">
        <f t="shared" si="1"/>
        <v>-0.33088235294117646</v>
      </c>
    </row>
    <row r="8" spans="1:11" x14ac:dyDescent="0.25">
      <c r="A8" s="27" t="s">
        <v>99</v>
      </c>
      <c r="B8" s="28">
        <v>9241</v>
      </c>
      <c r="C8" s="28">
        <v>40100</v>
      </c>
      <c r="D8" s="29">
        <v>23</v>
      </c>
      <c r="E8" s="29">
        <v>9</v>
      </c>
      <c r="F8" s="29">
        <v>2</v>
      </c>
      <c r="G8" s="29">
        <v>12</v>
      </c>
      <c r="H8" s="29">
        <v>40</v>
      </c>
      <c r="I8" s="29">
        <v>39</v>
      </c>
      <c r="J8" s="25">
        <f t="shared" si="0"/>
        <v>-0.13043478260869568</v>
      </c>
      <c r="K8" s="31">
        <f t="shared" si="1"/>
        <v>4.3478260869565216E-2</v>
      </c>
    </row>
    <row r="9" spans="1:11" ht="30" x14ac:dyDescent="0.25">
      <c r="A9" s="27" t="s">
        <v>102</v>
      </c>
      <c r="B9" s="28">
        <v>4565</v>
      </c>
      <c r="C9" s="28">
        <v>40583</v>
      </c>
      <c r="D9" s="29">
        <v>18</v>
      </c>
      <c r="E9" s="29">
        <v>6</v>
      </c>
      <c r="F9" s="29">
        <v>4</v>
      </c>
      <c r="G9" s="29">
        <v>8</v>
      </c>
      <c r="H9" s="29">
        <v>24</v>
      </c>
      <c r="I9" s="29">
        <v>34</v>
      </c>
      <c r="J9" s="25">
        <f t="shared" si="0"/>
        <v>-0.11111111111111116</v>
      </c>
      <c r="K9" s="31">
        <f t="shared" si="1"/>
        <v>-0.55555555555555558</v>
      </c>
    </row>
    <row r="10" spans="1:11" ht="30" x14ac:dyDescent="0.25">
      <c r="A10" s="27" t="s">
        <v>101</v>
      </c>
      <c r="B10" s="28">
        <v>8807</v>
      </c>
      <c r="C10" s="28">
        <v>33555</v>
      </c>
      <c r="D10" s="29">
        <v>18</v>
      </c>
      <c r="E10" s="29">
        <v>6</v>
      </c>
      <c r="F10" s="29">
        <v>4</v>
      </c>
      <c r="G10" s="29">
        <v>8</v>
      </c>
      <c r="H10" s="29">
        <v>38</v>
      </c>
      <c r="I10" s="29">
        <v>39</v>
      </c>
      <c r="J10" s="25">
        <f t="shared" si="0"/>
        <v>-0.11111111111111116</v>
      </c>
      <c r="K10" s="31">
        <f t="shared" si="1"/>
        <v>-5.5555555555555552E-2</v>
      </c>
    </row>
    <row r="11" spans="1:11" ht="30" x14ac:dyDescent="0.25">
      <c r="A11" s="27" t="s">
        <v>109</v>
      </c>
      <c r="B11" s="28">
        <v>24749</v>
      </c>
      <c r="C11" s="28">
        <v>41500</v>
      </c>
      <c r="D11" s="29">
        <v>12</v>
      </c>
      <c r="E11" s="29">
        <v>3</v>
      </c>
      <c r="F11" s="29">
        <v>5</v>
      </c>
      <c r="G11" s="29">
        <v>4</v>
      </c>
      <c r="H11" s="29">
        <v>16</v>
      </c>
      <c r="I11" s="29">
        <v>19</v>
      </c>
      <c r="J11" s="25">
        <f t="shared" si="0"/>
        <v>-8.333333333333337E-2</v>
      </c>
      <c r="K11" s="31">
        <f t="shared" si="1"/>
        <v>-0.25</v>
      </c>
    </row>
    <row r="12" spans="1:11" x14ac:dyDescent="0.25">
      <c r="A12" s="27" t="s">
        <v>96</v>
      </c>
      <c r="B12" s="28">
        <v>4568</v>
      </c>
      <c r="C12" s="28">
        <v>39680</v>
      </c>
      <c r="D12" s="29">
        <v>37</v>
      </c>
      <c r="E12" s="29">
        <v>13</v>
      </c>
      <c r="F12" s="29">
        <v>8</v>
      </c>
      <c r="G12" s="29">
        <v>16</v>
      </c>
      <c r="H12" s="29">
        <v>57</v>
      </c>
      <c r="I12" s="29">
        <v>47</v>
      </c>
      <c r="J12" s="25">
        <f t="shared" si="0"/>
        <v>-8.108108108108103E-2</v>
      </c>
      <c r="K12" s="31">
        <f t="shared" si="1"/>
        <v>0.27027027027027029</v>
      </c>
    </row>
    <row r="13" spans="1:11" x14ac:dyDescent="0.25">
      <c r="A13" s="27" t="s">
        <v>100</v>
      </c>
      <c r="B13" s="28">
        <v>11459</v>
      </c>
      <c r="C13" s="28">
        <v>39232</v>
      </c>
      <c r="D13" s="29">
        <v>20</v>
      </c>
      <c r="E13" s="29">
        <v>8</v>
      </c>
      <c r="F13" s="29">
        <v>6</v>
      </c>
      <c r="G13" s="29">
        <v>6</v>
      </c>
      <c r="H13" s="29">
        <v>33</v>
      </c>
      <c r="I13" s="29">
        <v>25</v>
      </c>
      <c r="J13" s="25">
        <f t="shared" si="0"/>
        <v>0.10000000000000009</v>
      </c>
      <c r="K13" s="31">
        <f t="shared" si="1"/>
        <v>0.4</v>
      </c>
    </row>
    <row r="14" spans="1:11" x14ac:dyDescent="0.25">
      <c r="A14" s="27" t="s">
        <v>110</v>
      </c>
      <c r="B14" s="28">
        <v>13175</v>
      </c>
      <c r="C14" s="28">
        <v>34983</v>
      </c>
      <c r="D14" s="29">
        <v>10</v>
      </c>
      <c r="E14" s="29">
        <v>3</v>
      </c>
      <c r="F14" s="29">
        <v>5</v>
      </c>
      <c r="G14" s="29">
        <v>2</v>
      </c>
      <c r="H14" s="29">
        <v>19</v>
      </c>
      <c r="I14" s="29">
        <v>11</v>
      </c>
      <c r="J14" s="25">
        <f t="shared" si="0"/>
        <v>0.10000000000000009</v>
      </c>
      <c r="K14" s="31">
        <f t="shared" si="1"/>
        <v>0.8</v>
      </c>
    </row>
    <row r="15" spans="1:11" x14ac:dyDescent="0.25">
      <c r="A15" s="27" t="s">
        <v>98</v>
      </c>
      <c r="B15" s="28">
        <v>7757</v>
      </c>
      <c r="C15" s="28">
        <v>41558</v>
      </c>
      <c r="D15" s="29">
        <v>33</v>
      </c>
      <c r="E15" s="29">
        <v>16</v>
      </c>
      <c r="F15" s="29">
        <v>5</v>
      </c>
      <c r="G15" s="29">
        <v>12</v>
      </c>
      <c r="H15" s="29">
        <v>49</v>
      </c>
      <c r="I15" s="29">
        <v>50</v>
      </c>
      <c r="J15" s="25">
        <f t="shared" si="0"/>
        <v>0.1212121212121211</v>
      </c>
      <c r="K15" s="31">
        <f t="shared" si="1"/>
        <v>-3.0303030303030304E-2</v>
      </c>
    </row>
    <row r="16" spans="1:11" x14ac:dyDescent="0.25">
      <c r="A16" s="27" t="s">
        <v>106</v>
      </c>
      <c r="B16" s="28">
        <v>17683</v>
      </c>
      <c r="C16" s="28">
        <v>41136</v>
      </c>
      <c r="D16" s="29">
        <v>15</v>
      </c>
      <c r="E16" s="29">
        <v>8</v>
      </c>
      <c r="F16" s="29">
        <v>1</v>
      </c>
      <c r="G16" s="29">
        <v>6</v>
      </c>
      <c r="H16" s="29">
        <v>17</v>
      </c>
      <c r="I16" s="29">
        <v>20</v>
      </c>
      <c r="J16" s="25">
        <f t="shared" si="0"/>
        <v>0.1333333333333333</v>
      </c>
      <c r="K16" s="31">
        <f t="shared" si="1"/>
        <v>-0.2</v>
      </c>
    </row>
    <row r="17" spans="1:11" x14ac:dyDescent="0.25">
      <c r="A17" s="27" t="s">
        <v>94</v>
      </c>
      <c r="B17" s="28">
        <v>6567</v>
      </c>
      <c r="C17" s="28">
        <v>40401</v>
      </c>
      <c r="D17" s="29">
        <v>41</v>
      </c>
      <c r="E17" s="29">
        <v>25</v>
      </c>
      <c r="F17" s="29">
        <v>5</v>
      </c>
      <c r="G17" s="29">
        <v>11</v>
      </c>
      <c r="H17" s="29">
        <v>104</v>
      </c>
      <c r="I17" s="29">
        <v>59</v>
      </c>
      <c r="J17" s="25">
        <f t="shared" si="0"/>
        <v>0.34146341463414642</v>
      </c>
      <c r="K17" s="31">
        <f t="shared" si="1"/>
        <v>1.0975609756097562</v>
      </c>
    </row>
    <row r="18" spans="1:11" x14ac:dyDescent="0.25">
      <c r="A18" s="27" t="s">
        <v>108</v>
      </c>
      <c r="B18" s="28">
        <v>9479</v>
      </c>
      <c r="C18" s="28">
        <v>40627</v>
      </c>
      <c r="D18" s="29">
        <v>14</v>
      </c>
      <c r="E18" s="29">
        <v>9</v>
      </c>
      <c r="F18" s="29">
        <v>3</v>
      </c>
      <c r="G18" s="29">
        <v>2</v>
      </c>
      <c r="H18" s="29">
        <v>41</v>
      </c>
      <c r="I18" s="29">
        <v>18</v>
      </c>
      <c r="J18" s="25">
        <f t="shared" si="0"/>
        <v>0.5</v>
      </c>
      <c r="K18" s="31">
        <f t="shared" si="1"/>
        <v>1.6428571428571428</v>
      </c>
    </row>
    <row r="19" spans="1:11" x14ac:dyDescent="0.25">
      <c r="A19" s="27" t="s">
        <v>107</v>
      </c>
      <c r="B19" s="28">
        <v>19121</v>
      </c>
      <c r="C19" s="28">
        <v>41527</v>
      </c>
      <c r="D19" s="29">
        <v>14</v>
      </c>
      <c r="E19" s="29">
        <v>9</v>
      </c>
      <c r="F19" s="29">
        <v>3</v>
      </c>
      <c r="G19" s="29">
        <v>2</v>
      </c>
      <c r="H19" s="29">
        <v>36</v>
      </c>
      <c r="I19" s="29">
        <v>17</v>
      </c>
      <c r="J19" s="25">
        <f t="shared" si="0"/>
        <v>0.5</v>
      </c>
      <c r="K19" s="31">
        <f t="shared" si="1"/>
        <v>1.3571428571428572</v>
      </c>
    </row>
    <row r="20" spans="1:11" x14ac:dyDescent="0.25">
      <c r="A20" s="27" t="s">
        <v>111</v>
      </c>
      <c r="B20" s="28">
        <v>4566</v>
      </c>
      <c r="C20" s="28">
        <v>37580</v>
      </c>
      <c r="D20" s="29">
        <v>10</v>
      </c>
      <c r="E20" s="29">
        <v>7</v>
      </c>
      <c r="F20" s="29">
        <v>1</v>
      </c>
      <c r="G20" s="29">
        <v>2</v>
      </c>
      <c r="H20" s="29">
        <v>21</v>
      </c>
      <c r="I20" s="29">
        <v>8</v>
      </c>
      <c r="J20" s="25">
        <f t="shared" si="0"/>
        <v>0.5</v>
      </c>
      <c r="K20" s="31">
        <f t="shared" si="1"/>
        <v>1.3</v>
      </c>
    </row>
    <row r="21" spans="1:11" x14ac:dyDescent="0.25">
      <c r="A21" s="27" t="s">
        <v>112</v>
      </c>
      <c r="B21" s="28">
        <v>7883</v>
      </c>
      <c r="C21" s="28">
        <v>40968</v>
      </c>
      <c r="D21" s="29">
        <v>10</v>
      </c>
      <c r="E21" s="29">
        <v>8</v>
      </c>
      <c r="F21" s="29">
        <v>1</v>
      </c>
      <c r="G21" s="29">
        <v>1</v>
      </c>
      <c r="H21" s="29">
        <v>23</v>
      </c>
      <c r="I21" s="29">
        <v>10</v>
      </c>
      <c r="J21" s="25">
        <f t="shared" si="0"/>
        <v>0.7</v>
      </c>
      <c r="K21" s="31">
        <f t="shared" si="1"/>
        <v>1.3</v>
      </c>
    </row>
    <row r="22" spans="1:11" x14ac:dyDescent="0.25">
      <c r="A22" s="2"/>
      <c r="B22" s="23"/>
      <c r="C22" s="23"/>
      <c r="D22" s="3"/>
      <c r="E22" s="3"/>
      <c r="F22" s="3"/>
      <c r="G22" s="3"/>
      <c r="H22" s="3"/>
      <c r="I22" s="3"/>
    </row>
    <row r="23" spans="1:11" x14ac:dyDescent="0.25">
      <c r="A23" s="2"/>
      <c r="B23" s="23"/>
      <c r="C23" s="23"/>
      <c r="D23" s="3"/>
      <c r="E23" s="3"/>
      <c r="F23" s="3"/>
      <c r="G23" s="3"/>
      <c r="H23" s="3"/>
      <c r="I23" s="3"/>
    </row>
    <row r="24" spans="1:11" x14ac:dyDescent="0.25">
      <c r="A24" s="2"/>
      <c r="B24" s="23"/>
      <c r="C24" s="23"/>
      <c r="D24" s="3"/>
      <c r="E24" s="3"/>
      <c r="F24" s="3"/>
      <c r="G24" s="3"/>
      <c r="H24" s="3"/>
      <c r="I24" s="3"/>
    </row>
    <row r="25" spans="1:11" x14ac:dyDescent="0.25">
      <c r="A25" s="2"/>
      <c r="B25" s="23"/>
      <c r="C25" s="23"/>
      <c r="D25" s="3"/>
      <c r="E25" s="3"/>
      <c r="F25" s="3"/>
      <c r="G25" s="3"/>
      <c r="H25" s="3"/>
      <c r="I25" s="3"/>
    </row>
    <row r="26" spans="1:11" x14ac:dyDescent="0.25">
      <c r="A26" s="2"/>
      <c r="B26" s="23"/>
      <c r="C26" s="23"/>
      <c r="D26" s="3"/>
      <c r="E26" s="3"/>
      <c r="F26" s="3"/>
      <c r="G26" s="3"/>
      <c r="H26" s="3"/>
      <c r="I26" s="3"/>
    </row>
    <row r="27" spans="1:11" x14ac:dyDescent="0.25">
      <c r="A27" s="2"/>
      <c r="B27" s="23"/>
      <c r="C27" s="23"/>
      <c r="D27" s="3"/>
      <c r="E27" s="3"/>
      <c r="F27" s="3"/>
      <c r="G27" s="3"/>
      <c r="H27" s="3"/>
      <c r="I27" s="3"/>
    </row>
    <row r="28" spans="1:11" x14ac:dyDescent="0.25">
      <c r="A28" s="2"/>
      <c r="B28" s="23"/>
      <c r="C28" s="23"/>
      <c r="D28" s="3"/>
      <c r="E28" s="3"/>
      <c r="F28" s="3"/>
      <c r="G28" s="3"/>
      <c r="H28" s="3"/>
      <c r="I28" s="3"/>
    </row>
    <row r="29" spans="1:11" x14ac:dyDescent="0.25">
      <c r="A29" s="2"/>
      <c r="B29" s="23"/>
      <c r="C29" s="23"/>
      <c r="D29" s="3"/>
      <c r="E29" s="3"/>
      <c r="F29" s="3"/>
      <c r="G29" s="3"/>
      <c r="H29" s="3"/>
      <c r="I29" s="3"/>
    </row>
    <row r="30" spans="1:11" x14ac:dyDescent="0.25">
      <c r="A30" s="2"/>
      <c r="B30" s="23"/>
      <c r="C30" s="23"/>
      <c r="D30" s="3"/>
      <c r="E30" s="3"/>
      <c r="F30" s="3"/>
      <c r="G30" s="3"/>
      <c r="H30" s="3"/>
      <c r="I30" s="3"/>
    </row>
    <row r="31" spans="1:11" x14ac:dyDescent="0.25">
      <c r="A31" s="2"/>
      <c r="B31" s="23"/>
      <c r="C31" s="23"/>
      <c r="D31" s="3"/>
      <c r="E31" s="3"/>
      <c r="F31" s="3"/>
      <c r="G31" s="3"/>
      <c r="H31" s="3"/>
      <c r="I31" s="3"/>
    </row>
    <row r="32" spans="1:11" x14ac:dyDescent="0.25">
      <c r="A32" s="2"/>
      <c r="B32" s="23"/>
      <c r="C32" s="23"/>
      <c r="D32" s="3"/>
      <c r="E32" s="3"/>
      <c r="F32" s="3"/>
      <c r="G32" s="3"/>
      <c r="H32" s="3"/>
      <c r="I32" s="3"/>
    </row>
    <row r="33" spans="1:9" x14ac:dyDescent="0.25">
      <c r="A33" s="2"/>
      <c r="B33" s="23"/>
      <c r="C33" s="23"/>
      <c r="D33" s="3"/>
      <c r="E33" s="3"/>
      <c r="F33" s="3"/>
      <c r="G33" s="3"/>
      <c r="H33" s="3"/>
      <c r="I33" s="3"/>
    </row>
    <row r="34" spans="1:9" x14ac:dyDescent="0.25">
      <c r="A34" s="2"/>
      <c r="B34" s="23"/>
      <c r="C34" s="23"/>
      <c r="D34" s="3"/>
      <c r="E34" s="3"/>
      <c r="F34" s="3"/>
      <c r="G34" s="3"/>
      <c r="H34" s="3"/>
      <c r="I34" s="3"/>
    </row>
    <row r="35" spans="1:9" x14ac:dyDescent="0.25">
      <c r="A35" s="2"/>
      <c r="B35" s="23"/>
      <c r="C35" s="23"/>
      <c r="D35" s="3"/>
      <c r="E35" s="3"/>
      <c r="F35" s="3"/>
      <c r="G35" s="3"/>
      <c r="H35" s="3"/>
      <c r="I35" s="3"/>
    </row>
    <row r="36" spans="1:9" x14ac:dyDescent="0.25">
      <c r="A36" s="2"/>
      <c r="B36" s="23"/>
      <c r="C36" s="23"/>
      <c r="D36" s="3"/>
      <c r="E36" s="3"/>
      <c r="F36" s="3"/>
      <c r="G36" s="3"/>
      <c r="H36" s="3"/>
      <c r="I36" s="3"/>
    </row>
    <row r="37" spans="1:9" x14ac:dyDescent="0.25">
      <c r="A37" s="2"/>
      <c r="B37" s="23"/>
      <c r="C37" s="23"/>
      <c r="D37" s="3"/>
      <c r="E37" s="3"/>
      <c r="F37" s="3"/>
      <c r="G37" s="3"/>
      <c r="H37" s="3"/>
      <c r="I37" s="3"/>
    </row>
    <row r="38" spans="1:9" x14ac:dyDescent="0.25">
      <c r="A38" s="2"/>
      <c r="B38" s="23"/>
      <c r="C38" s="23"/>
      <c r="D38" s="3"/>
      <c r="E38" s="3"/>
      <c r="F38" s="3"/>
      <c r="G38" s="3"/>
      <c r="H38" s="3"/>
      <c r="I38" s="3"/>
    </row>
    <row r="39" spans="1:9" x14ac:dyDescent="0.25">
      <c r="A39" s="2"/>
      <c r="B39" s="23"/>
      <c r="C39" s="23"/>
      <c r="D39" s="3"/>
      <c r="E39" s="3"/>
      <c r="F39" s="3"/>
      <c r="G39" s="3"/>
      <c r="H39" s="3"/>
      <c r="I39" s="3"/>
    </row>
    <row r="40" spans="1:9" x14ac:dyDescent="0.25">
      <c r="A40" s="2"/>
      <c r="B40" s="23"/>
      <c r="C40" s="23"/>
      <c r="D40" s="3"/>
      <c r="E40" s="3"/>
      <c r="F40" s="3"/>
      <c r="G40" s="3"/>
      <c r="H40" s="3"/>
      <c r="I40" s="3"/>
    </row>
    <row r="41" spans="1:9" x14ac:dyDescent="0.25">
      <c r="A41" s="2"/>
      <c r="B41" s="23"/>
      <c r="C41" s="23"/>
      <c r="D41" s="3"/>
      <c r="E41" s="3"/>
      <c r="F41" s="3"/>
      <c r="G41" s="3"/>
      <c r="H41" s="3"/>
      <c r="I41" s="3"/>
    </row>
    <row r="42" spans="1:9" x14ac:dyDescent="0.25">
      <c r="A42" s="2"/>
      <c r="B42" s="23"/>
      <c r="C42" s="23"/>
      <c r="D42" s="3"/>
      <c r="E42" s="3"/>
      <c r="F42" s="3"/>
      <c r="G42" s="3"/>
      <c r="H42" s="3"/>
      <c r="I42" s="3"/>
    </row>
    <row r="43" spans="1:9" x14ac:dyDescent="0.25">
      <c r="A43" s="2"/>
      <c r="B43" s="23"/>
      <c r="C43" s="23"/>
      <c r="D43" s="3"/>
      <c r="E43" s="3"/>
      <c r="F43" s="3"/>
      <c r="G43" s="3"/>
      <c r="H43" s="3"/>
      <c r="I43" s="3"/>
    </row>
    <row r="44" spans="1:9" x14ac:dyDescent="0.25">
      <c r="A44" s="2"/>
      <c r="B44" s="23"/>
      <c r="C44" s="23"/>
      <c r="D44" s="3"/>
      <c r="E44" s="3"/>
      <c r="F44" s="3"/>
      <c r="G44" s="3"/>
      <c r="H44" s="3"/>
      <c r="I44" s="3"/>
    </row>
    <row r="45" spans="1:9" x14ac:dyDescent="0.25">
      <c r="A45" s="2"/>
      <c r="B45" s="23"/>
      <c r="C45" s="23"/>
      <c r="D45" s="3"/>
      <c r="E45" s="3"/>
      <c r="F45" s="3"/>
      <c r="G45" s="3"/>
      <c r="H45" s="3"/>
      <c r="I45" s="3"/>
    </row>
    <row r="46" spans="1:9" x14ac:dyDescent="0.25">
      <c r="A46" s="2"/>
      <c r="B46" s="23"/>
      <c r="C46" s="23"/>
      <c r="D46" s="3"/>
      <c r="E46" s="3"/>
      <c r="F46" s="3"/>
      <c r="G46" s="3"/>
      <c r="H46" s="3"/>
      <c r="I46" s="3"/>
    </row>
    <row r="47" spans="1:9" x14ac:dyDescent="0.25">
      <c r="A47" s="2"/>
      <c r="B47" s="23"/>
      <c r="C47" s="23"/>
      <c r="D47" s="3"/>
      <c r="E47" s="3"/>
      <c r="F47" s="3"/>
      <c r="G47" s="3"/>
      <c r="H47" s="3"/>
      <c r="I47" s="3"/>
    </row>
    <row r="48" spans="1:9" x14ac:dyDescent="0.25">
      <c r="A48" s="2"/>
      <c r="B48" s="23"/>
      <c r="C48" s="23"/>
      <c r="D48" s="3"/>
      <c r="E48" s="3"/>
      <c r="F48" s="3"/>
      <c r="G48" s="3"/>
      <c r="H48" s="3"/>
      <c r="I48" s="3"/>
    </row>
    <row r="49" spans="1:9" x14ac:dyDescent="0.25">
      <c r="A49" s="2"/>
      <c r="B49" s="23"/>
      <c r="C49" s="23"/>
      <c r="D49" s="3"/>
      <c r="E49" s="3"/>
      <c r="F49" s="3"/>
      <c r="G49" s="3"/>
      <c r="H49" s="3"/>
      <c r="I49" s="3"/>
    </row>
    <row r="50" spans="1:9" x14ac:dyDescent="0.25">
      <c r="A50" s="2"/>
      <c r="B50" s="23"/>
      <c r="C50" s="23"/>
      <c r="D50" s="3"/>
      <c r="E50" s="3"/>
      <c r="F50" s="3"/>
      <c r="G50" s="3"/>
      <c r="H50" s="3"/>
      <c r="I50" s="3"/>
    </row>
    <row r="51" spans="1:9" x14ac:dyDescent="0.25">
      <c r="A51" s="2"/>
      <c r="B51" s="23"/>
      <c r="C51" s="23"/>
      <c r="D51" s="3"/>
      <c r="E51" s="3"/>
      <c r="F51" s="3"/>
      <c r="G51" s="3"/>
      <c r="H51" s="3"/>
      <c r="I51" s="3"/>
    </row>
    <row r="52" spans="1:9" x14ac:dyDescent="0.25">
      <c r="A52" s="2"/>
      <c r="B52" s="23"/>
      <c r="C52" s="23"/>
      <c r="D52" s="3"/>
      <c r="E52" s="3"/>
      <c r="F52" s="3"/>
      <c r="G52" s="3"/>
      <c r="H52" s="3"/>
      <c r="I52" s="3"/>
    </row>
    <row r="53" spans="1:9" x14ac:dyDescent="0.25">
      <c r="A53" s="2"/>
      <c r="B53" s="23"/>
      <c r="C53" s="23"/>
      <c r="D53" s="3"/>
      <c r="E53" s="3"/>
      <c r="F53" s="3"/>
      <c r="G53" s="3"/>
      <c r="H53" s="3"/>
      <c r="I53" s="3"/>
    </row>
    <row r="54" spans="1:9" x14ac:dyDescent="0.25">
      <c r="A54" s="2"/>
      <c r="B54" s="23"/>
      <c r="C54" s="23"/>
      <c r="D54" s="3"/>
      <c r="E54" s="3"/>
      <c r="F54" s="3"/>
      <c r="G54" s="3"/>
      <c r="H54" s="3"/>
      <c r="I54" s="3"/>
    </row>
    <row r="55" spans="1:9" x14ac:dyDescent="0.25">
      <c r="A55" s="2"/>
      <c r="B55" s="23"/>
      <c r="C55" s="23"/>
      <c r="D55" s="3"/>
      <c r="E55" s="3"/>
      <c r="F55" s="3"/>
      <c r="G55" s="3"/>
      <c r="H55" s="3"/>
      <c r="I55" s="3"/>
    </row>
    <row r="56" spans="1:9" x14ac:dyDescent="0.25">
      <c r="A56" s="2"/>
      <c r="B56" s="23"/>
      <c r="C56" s="23"/>
      <c r="D56" s="3"/>
      <c r="E56" s="3"/>
      <c r="F56" s="3"/>
      <c r="G56" s="3"/>
      <c r="H56" s="3"/>
      <c r="I56" s="3"/>
    </row>
    <row r="57" spans="1:9" x14ac:dyDescent="0.25">
      <c r="A57" s="2"/>
      <c r="B57" s="23"/>
      <c r="C57" s="23"/>
      <c r="D57" s="3"/>
      <c r="E57" s="3"/>
      <c r="F57" s="3"/>
      <c r="G57" s="3"/>
      <c r="H57" s="3"/>
      <c r="I57" s="3"/>
    </row>
    <row r="58" spans="1:9" x14ac:dyDescent="0.25">
      <c r="A58" s="2"/>
      <c r="B58" s="23"/>
      <c r="C58" s="23"/>
      <c r="D58" s="3"/>
      <c r="E58" s="3"/>
      <c r="F58" s="3"/>
      <c r="G58" s="3"/>
      <c r="H58" s="3"/>
      <c r="I58" s="3"/>
    </row>
    <row r="59" spans="1:9" x14ac:dyDescent="0.25">
      <c r="A59" s="2"/>
      <c r="B59" s="23"/>
      <c r="C59" s="23"/>
      <c r="D59" s="3"/>
      <c r="E59" s="3"/>
      <c r="F59" s="3"/>
      <c r="G59" s="3"/>
      <c r="H59" s="3"/>
      <c r="I59" s="3"/>
    </row>
    <row r="60" spans="1:9" x14ac:dyDescent="0.25">
      <c r="A60" s="2"/>
      <c r="B60" s="23"/>
      <c r="C60" s="23"/>
      <c r="D60" s="3"/>
      <c r="E60" s="3"/>
      <c r="F60" s="3"/>
      <c r="G60" s="3"/>
      <c r="H60" s="3"/>
      <c r="I60" s="3"/>
    </row>
    <row r="61" spans="1:9" x14ac:dyDescent="0.25">
      <c r="A61" s="2"/>
      <c r="B61" s="23"/>
      <c r="C61" s="23"/>
      <c r="D61" s="3"/>
      <c r="E61" s="3"/>
      <c r="F61" s="3"/>
      <c r="G61" s="3"/>
      <c r="H61" s="3"/>
      <c r="I61" s="3"/>
    </row>
    <row r="62" spans="1:9" x14ac:dyDescent="0.25">
      <c r="A62" s="2"/>
      <c r="B62" s="23"/>
      <c r="C62" s="23"/>
      <c r="D62" s="3"/>
      <c r="E62" s="3"/>
      <c r="F62" s="3"/>
      <c r="G62" s="3"/>
      <c r="H62" s="3"/>
      <c r="I62" s="3"/>
    </row>
    <row r="63" spans="1:9" x14ac:dyDescent="0.25">
      <c r="A63" s="2"/>
      <c r="B63" s="23"/>
      <c r="C63" s="23"/>
      <c r="D63" s="3"/>
      <c r="E63" s="3"/>
      <c r="F63" s="3"/>
      <c r="G63" s="3"/>
      <c r="H63" s="3"/>
      <c r="I63" s="3"/>
    </row>
    <row r="64" spans="1:9" x14ac:dyDescent="0.25">
      <c r="A64" s="2"/>
      <c r="B64" s="23"/>
      <c r="C64" s="23"/>
      <c r="D64" s="3"/>
      <c r="E64" s="3"/>
      <c r="F64" s="3"/>
      <c r="G64" s="3"/>
      <c r="H64" s="3"/>
      <c r="I64" s="3"/>
    </row>
    <row r="65" spans="1:9" x14ac:dyDescent="0.25">
      <c r="A65" s="2"/>
      <c r="B65" s="23"/>
      <c r="C65" s="23"/>
      <c r="D65" s="3"/>
      <c r="E65" s="3"/>
      <c r="F65" s="3"/>
      <c r="G65" s="3"/>
      <c r="H65" s="3"/>
      <c r="I65" s="3"/>
    </row>
    <row r="66" spans="1:9" x14ac:dyDescent="0.25">
      <c r="A66" s="2"/>
      <c r="B66" s="23"/>
      <c r="C66" s="23"/>
      <c r="D66" s="3"/>
      <c r="E66" s="3"/>
      <c r="F66" s="3"/>
      <c r="G66" s="3"/>
      <c r="H66" s="3"/>
      <c r="I66" s="3"/>
    </row>
    <row r="67" spans="1:9" x14ac:dyDescent="0.25">
      <c r="A67" s="2"/>
      <c r="B67" s="23"/>
      <c r="C67" s="23"/>
      <c r="D67" s="3"/>
      <c r="E67" s="3"/>
      <c r="F67" s="3"/>
      <c r="G67" s="3"/>
      <c r="H67" s="3"/>
      <c r="I67" s="3"/>
    </row>
    <row r="68" spans="1:9" x14ac:dyDescent="0.25">
      <c r="A68" s="2"/>
      <c r="B68" s="23"/>
      <c r="C68" s="23"/>
      <c r="D68" s="3"/>
      <c r="E68" s="3"/>
      <c r="F68" s="3"/>
      <c r="G68" s="3"/>
      <c r="H68" s="3"/>
      <c r="I68" s="3"/>
    </row>
    <row r="69" spans="1:9" x14ac:dyDescent="0.25">
      <c r="A69" s="2"/>
      <c r="B69" s="23"/>
      <c r="C69" s="23"/>
      <c r="D69" s="3"/>
      <c r="E69" s="3"/>
      <c r="F69" s="3"/>
      <c r="G69" s="3"/>
      <c r="H69" s="3"/>
      <c r="I69" s="3"/>
    </row>
    <row r="70" spans="1:9" x14ac:dyDescent="0.25">
      <c r="A70" s="2"/>
      <c r="B70" s="23"/>
      <c r="C70" s="23"/>
      <c r="D70" s="3"/>
      <c r="E70" s="3"/>
      <c r="F70" s="3"/>
      <c r="G70" s="3"/>
      <c r="H70" s="3"/>
      <c r="I70" s="3"/>
    </row>
    <row r="71" spans="1:9" x14ac:dyDescent="0.25">
      <c r="A71" s="2"/>
      <c r="B71" s="23"/>
      <c r="C71" s="23"/>
      <c r="D71" s="3"/>
      <c r="E71" s="3"/>
      <c r="F71" s="3"/>
      <c r="G71" s="3"/>
      <c r="H71" s="3"/>
      <c r="I71" s="3"/>
    </row>
  </sheetData>
  <sortState ref="A2:K21">
    <sortCondition ref="J2:J21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15" workbookViewId="0">
      <selection activeCell="H25" sqref="H25"/>
    </sheetView>
  </sheetViews>
  <sheetFormatPr baseColWidth="10" defaultRowHeight="15" x14ac:dyDescent="0.25"/>
  <sheetData>
    <row r="1" spans="1:9" x14ac:dyDescent="0.25">
      <c r="B1" s="32" t="s">
        <v>1</v>
      </c>
      <c r="C1" s="32" t="s">
        <v>2</v>
      </c>
      <c r="D1" s="32" t="s">
        <v>114</v>
      </c>
      <c r="E1" s="32" t="s">
        <v>115</v>
      </c>
      <c r="F1" s="32" t="s">
        <v>5</v>
      </c>
      <c r="G1" s="32" t="s">
        <v>6</v>
      </c>
      <c r="H1" s="34" t="s">
        <v>19</v>
      </c>
    </row>
    <row r="2" spans="1:9" x14ac:dyDescent="0.25">
      <c r="A2" t="s">
        <v>121</v>
      </c>
      <c r="B2" s="33">
        <v>727</v>
      </c>
      <c r="C2" s="33">
        <v>295</v>
      </c>
      <c r="D2" s="33">
        <v>158</v>
      </c>
      <c r="E2" s="33">
        <v>274</v>
      </c>
      <c r="F2" s="33">
        <v>1305</v>
      </c>
      <c r="G2" s="33">
        <v>1175</v>
      </c>
      <c r="H2" s="25">
        <f>(+C2*2+D2)/(B2*2)</f>
        <v>0.5144429160935351</v>
      </c>
      <c r="I2" s="25">
        <f>1-H2</f>
        <v>0.4855570839064649</v>
      </c>
    </row>
    <row r="3" spans="1:9" x14ac:dyDescent="0.25">
      <c r="A3" s="35" t="s">
        <v>119</v>
      </c>
      <c r="B3" s="33">
        <v>326</v>
      </c>
      <c r="C3" s="33">
        <v>93</v>
      </c>
      <c r="D3" s="33">
        <v>84</v>
      </c>
      <c r="E3" s="33">
        <v>149</v>
      </c>
      <c r="F3" s="33">
        <v>496</v>
      </c>
      <c r="G3" s="33">
        <v>630</v>
      </c>
      <c r="H3" s="25">
        <f t="shared" ref="H3" si="0">(+C3*2+D3)/(B3*2)</f>
        <v>0.41411042944785276</v>
      </c>
      <c r="I3" s="25">
        <f t="shared" ref="I3:I5" si="1">1-H3</f>
        <v>0.58588957055214719</v>
      </c>
    </row>
    <row r="4" spans="1:9" x14ac:dyDescent="0.25">
      <c r="A4" s="35" t="s">
        <v>120</v>
      </c>
      <c r="B4" s="33">
        <v>363</v>
      </c>
      <c r="C4" s="33">
        <v>187</v>
      </c>
      <c r="D4" s="33">
        <v>69</v>
      </c>
      <c r="E4" s="33">
        <v>107</v>
      </c>
      <c r="F4" s="33">
        <v>753</v>
      </c>
      <c r="G4" s="33">
        <v>484</v>
      </c>
      <c r="H4" s="25">
        <f t="shared" ref="H4:H5" si="2">(+C4*2+D4)/(B4*2)</f>
        <v>0.61019283746556474</v>
      </c>
      <c r="I4" s="25">
        <f t="shared" si="1"/>
        <v>0.38980716253443526</v>
      </c>
    </row>
    <row r="5" spans="1:9" x14ac:dyDescent="0.25">
      <c r="A5" s="35" t="s">
        <v>115</v>
      </c>
      <c r="B5" s="33">
        <v>38</v>
      </c>
      <c r="C5" s="33">
        <v>15</v>
      </c>
      <c r="D5" s="33">
        <v>5</v>
      </c>
      <c r="E5" s="33">
        <v>18</v>
      </c>
      <c r="F5" s="33">
        <v>56</v>
      </c>
      <c r="G5" s="33">
        <v>61</v>
      </c>
      <c r="H5" s="25">
        <f t="shared" si="2"/>
        <v>0.46052631578947367</v>
      </c>
      <c r="I5" s="25">
        <f t="shared" si="1"/>
        <v>0.53947368421052633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workbookViewId="0">
      <selection activeCell="N23" sqref="N23"/>
    </sheetView>
  </sheetViews>
  <sheetFormatPr baseColWidth="10" defaultRowHeight="15" x14ac:dyDescent="0.25"/>
  <sheetData>
    <row r="1" spans="1:12" x14ac:dyDescent="0.25">
      <c r="A1" t="s">
        <v>239</v>
      </c>
      <c r="B1" t="s">
        <v>1</v>
      </c>
      <c r="C1" t="s">
        <v>238</v>
      </c>
      <c r="D1" t="s">
        <v>236</v>
      </c>
      <c r="E1" t="s">
        <v>235</v>
      </c>
      <c r="F1" t="s">
        <v>234</v>
      </c>
      <c r="G1" t="s">
        <v>233</v>
      </c>
      <c r="H1" t="s">
        <v>237</v>
      </c>
      <c r="I1" t="s">
        <v>236</v>
      </c>
      <c r="J1" t="s">
        <v>235</v>
      </c>
      <c r="K1" t="s">
        <v>234</v>
      </c>
      <c r="L1" t="s">
        <v>233</v>
      </c>
    </row>
    <row r="2" spans="1:12" x14ac:dyDescent="0.25">
      <c r="A2" t="s">
        <v>232</v>
      </c>
      <c r="B2">
        <v>2</v>
      </c>
      <c r="C2">
        <v>22</v>
      </c>
      <c r="D2">
        <v>22</v>
      </c>
      <c r="E2">
        <v>22</v>
      </c>
      <c r="F2">
        <v>0</v>
      </c>
      <c r="G2">
        <v>0</v>
      </c>
      <c r="H2">
        <f>IF(B2=0,0,+C2/B2)</f>
        <v>11</v>
      </c>
      <c r="I2" s="36">
        <f>IF($B2=0,0,+(D2)/$C2)</f>
        <v>1</v>
      </c>
      <c r="J2" s="36">
        <f>IF($B2=0,0,+(E2)/$C2)</f>
        <v>1</v>
      </c>
      <c r="K2" s="36">
        <f>IF($B2=0,0,+(F2)/$C2)</f>
        <v>0</v>
      </c>
      <c r="L2" s="36">
        <f>IF($B2=0,0,+(G2)/$C2)</f>
        <v>0</v>
      </c>
    </row>
    <row r="3" spans="1:12" x14ac:dyDescent="0.25">
      <c r="A3" t="s">
        <v>231</v>
      </c>
      <c r="B3">
        <v>2</v>
      </c>
      <c r="C3">
        <v>22</v>
      </c>
      <c r="D3">
        <v>22</v>
      </c>
      <c r="E3">
        <v>22</v>
      </c>
      <c r="F3">
        <v>0</v>
      </c>
      <c r="G3">
        <v>0</v>
      </c>
      <c r="H3">
        <f>IF(B3=0,0,+C3/B3)</f>
        <v>11</v>
      </c>
      <c r="I3" s="36">
        <f>IF($B3=0,0,+(D3)/$C3)</f>
        <v>1</v>
      </c>
      <c r="J3" s="36">
        <f>IF($B3=0,0,+(E3)/$C3)</f>
        <v>1</v>
      </c>
      <c r="K3" s="36">
        <f>IF($B3=0,0,+(F3)/$C3)</f>
        <v>0</v>
      </c>
      <c r="L3" s="36">
        <f>IF($B3=0,0,+(G3)/$C3)</f>
        <v>0</v>
      </c>
    </row>
    <row r="4" spans="1:12" x14ac:dyDescent="0.25">
      <c r="A4" t="s">
        <v>230</v>
      </c>
      <c r="B4">
        <v>2</v>
      </c>
      <c r="C4">
        <v>22</v>
      </c>
      <c r="D4">
        <v>22</v>
      </c>
      <c r="E4">
        <v>22</v>
      </c>
      <c r="F4">
        <v>0</v>
      </c>
      <c r="G4">
        <v>0</v>
      </c>
      <c r="H4">
        <f>IF(B4=0,0,+C4/B4)</f>
        <v>11</v>
      </c>
      <c r="I4" s="36">
        <f>IF($B4=0,0,+(D4)/$C4)</f>
        <v>1</v>
      </c>
      <c r="J4" s="36">
        <f>IF($B4=0,0,+(E4)/$C4)</f>
        <v>1</v>
      </c>
      <c r="K4" s="36">
        <f>IF($B4=0,0,+(F4)/$C4)</f>
        <v>0</v>
      </c>
      <c r="L4" s="36">
        <f>IF($B4=0,0,+(G4)/$C4)</f>
        <v>0</v>
      </c>
    </row>
    <row r="5" spans="1:12" x14ac:dyDescent="0.25">
      <c r="A5" t="s">
        <v>229</v>
      </c>
      <c r="I5" s="36"/>
      <c r="J5" s="36"/>
      <c r="K5" s="36"/>
      <c r="L5" s="36"/>
    </row>
    <row r="6" spans="1:12" x14ac:dyDescent="0.25">
      <c r="A6" t="s">
        <v>228</v>
      </c>
      <c r="B6">
        <v>2</v>
      </c>
      <c r="C6">
        <v>22</v>
      </c>
      <c r="D6">
        <v>22</v>
      </c>
      <c r="E6">
        <v>22</v>
      </c>
      <c r="F6">
        <v>0</v>
      </c>
      <c r="G6">
        <v>0</v>
      </c>
      <c r="H6">
        <f>IF(B6=0,0,+C6/B6)</f>
        <v>11</v>
      </c>
      <c r="I6" s="36">
        <f>IF($B6=0,0,+(D6)/$C6)</f>
        <v>1</v>
      </c>
      <c r="J6" s="36">
        <f>IF($B6=0,0,+(E6)/$C6)</f>
        <v>1</v>
      </c>
      <c r="K6" s="36">
        <f>IF($B6=0,0,+(F6)/$C6)</f>
        <v>0</v>
      </c>
      <c r="L6" s="36">
        <f>IF($B6=0,0,+(G6)/$C6)</f>
        <v>0</v>
      </c>
    </row>
    <row r="7" spans="1:12" x14ac:dyDescent="0.25">
      <c r="A7" t="s">
        <v>227</v>
      </c>
      <c r="B7">
        <v>5</v>
      </c>
      <c r="C7">
        <v>55</v>
      </c>
      <c r="D7">
        <v>44</v>
      </c>
      <c r="E7">
        <v>44</v>
      </c>
      <c r="F7">
        <v>0</v>
      </c>
      <c r="G7">
        <v>11</v>
      </c>
      <c r="H7">
        <f>IF(B7=0,0,+C7/B7)</f>
        <v>11</v>
      </c>
      <c r="I7" s="36">
        <f>IF($B7=0,0,+(D7)/$C7)</f>
        <v>0.8</v>
      </c>
      <c r="J7" s="36">
        <f>IF($B7=0,0,+(E7)/$C7)</f>
        <v>0.8</v>
      </c>
      <c r="K7" s="36">
        <f>IF($B7=0,0,+(F7)/$C7)</f>
        <v>0</v>
      </c>
      <c r="L7" s="36">
        <f>IF($B7=0,0,+(G7)/$C7)</f>
        <v>0.2</v>
      </c>
    </row>
    <row r="8" spans="1:12" x14ac:dyDescent="0.25">
      <c r="A8" t="s">
        <v>226</v>
      </c>
      <c r="B8">
        <v>4</v>
      </c>
      <c r="C8">
        <v>44</v>
      </c>
      <c r="D8">
        <v>43</v>
      </c>
      <c r="E8">
        <v>43</v>
      </c>
      <c r="F8">
        <v>0</v>
      </c>
      <c r="G8">
        <v>1</v>
      </c>
      <c r="H8">
        <f>IF(B8=0,0,+C8/B8)</f>
        <v>11</v>
      </c>
      <c r="I8" s="36">
        <f>IF($B8=0,0,+(D8)/$C8)</f>
        <v>0.97727272727272729</v>
      </c>
      <c r="J8" s="36">
        <f>IF($B8=0,0,+(E8)/$C8)</f>
        <v>0.97727272727272729</v>
      </c>
      <c r="K8" s="36">
        <f>IF($B8=0,0,+(F8)/$C8)</f>
        <v>0</v>
      </c>
      <c r="L8" s="36">
        <f>IF($B8=0,0,+(G8)/$C8)</f>
        <v>2.2727272727272728E-2</v>
      </c>
    </row>
    <row r="9" spans="1:12" x14ac:dyDescent="0.25">
      <c r="A9" t="s">
        <v>225</v>
      </c>
      <c r="B9">
        <v>2</v>
      </c>
      <c r="C9">
        <v>22</v>
      </c>
      <c r="D9">
        <v>20</v>
      </c>
      <c r="E9">
        <v>20</v>
      </c>
      <c r="F9">
        <v>0</v>
      </c>
      <c r="G9">
        <v>2</v>
      </c>
      <c r="H9">
        <f>IF(B9=0,0,+C9/B9)</f>
        <v>11</v>
      </c>
      <c r="I9" s="36">
        <f>IF($B9=0,0,+(D9)/$C9)</f>
        <v>0.90909090909090906</v>
      </c>
      <c r="J9" s="36">
        <f>IF($B9=0,0,+(E9)/$C9)</f>
        <v>0.90909090909090906</v>
      </c>
      <c r="K9" s="36">
        <f>IF($B9=0,0,+(F9)/$C9)</f>
        <v>0</v>
      </c>
      <c r="L9" s="36">
        <f>IF($B9=0,0,+(G9)/$C9)</f>
        <v>9.0909090909090912E-2</v>
      </c>
    </row>
    <row r="10" spans="1:12" x14ac:dyDescent="0.25">
      <c r="A10" t="s">
        <v>224</v>
      </c>
      <c r="B10">
        <v>2</v>
      </c>
      <c r="C10">
        <v>22</v>
      </c>
      <c r="D10">
        <v>20</v>
      </c>
      <c r="E10">
        <v>20</v>
      </c>
      <c r="F10">
        <v>0</v>
      </c>
      <c r="G10">
        <v>2</v>
      </c>
      <c r="H10">
        <f>IF(B10=0,0,+C10/B10)</f>
        <v>11</v>
      </c>
      <c r="I10" s="36">
        <f>IF($B10=0,0,+(D10)/$C10)</f>
        <v>0.90909090909090906</v>
      </c>
      <c r="J10" s="36">
        <f>IF($B10=0,0,+(E10)/$C10)</f>
        <v>0.90909090909090906</v>
      </c>
      <c r="K10" s="36">
        <f>IF($B10=0,0,+(F10)/$C10)</f>
        <v>0</v>
      </c>
      <c r="L10" s="36">
        <f>IF($B10=0,0,+(G10)/$C10)</f>
        <v>9.0909090909090912E-2</v>
      </c>
    </row>
    <row r="11" spans="1:12" x14ac:dyDescent="0.25">
      <c r="A11" t="s">
        <v>223</v>
      </c>
      <c r="B11">
        <v>5</v>
      </c>
      <c r="C11">
        <v>55</v>
      </c>
      <c r="D11">
        <v>39</v>
      </c>
      <c r="E11">
        <v>39</v>
      </c>
      <c r="F11">
        <v>0</v>
      </c>
      <c r="G11">
        <v>16</v>
      </c>
      <c r="H11">
        <f>IF(B11=0,0,+C11/B11)</f>
        <v>11</v>
      </c>
      <c r="I11" s="36">
        <f>IF($B11=0,0,+(D11)/$C11)</f>
        <v>0.70909090909090911</v>
      </c>
      <c r="J11" s="36">
        <f>IF($B11=0,0,+(E11)/$C11)</f>
        <v>0.70909090909090911</v>
      </c>
      <c r="K11" s="36">
        <f>IF($B11=0,0,+(F11)/$C11)</f>
        <v>0</v>
      </c>
      <c r="L11" s="36">
        <f>IF($B11=0,0,+(G11)/$C11)</f>
        <v>0.29090909090909089</v>
      </c>
    </row>
    <row r="12" spans="1:12" x14ac:dyDescent="0.25">
      <c r="A12" t="s">
        <v>222</v>
      </c>
      <c r="B12">
        <v>7</v>
      </c>
      <c r="C12">
        <v>77</v>
      </c>
      <c r="D12">
        <v>67</v>
      </c>
      <c r="E12">
        <v>67</v>
      </c>
      <c r="F12">
        <v>0</v>
      </c>
      <c r="G12">
        <v>10</v>
      </c>
      <c r="H12">
        <f>IF(B12=0,0,+C12/B12)</f>
        <v>11</v>
      </c>
      <c r="I12" s="36">
        <f>IF($B12=0,0,+(D12)/$C12)</f>
        <v>0.87012987012987009</v>
      </c>
      <c r="J12" s="36">
        <f>IF($B12=0,0,+(E12)/$C12)</f>
        <v>0.87012987012987009</v>
      </c>
      <c r="K12" s="36">
        <f>IF($B12=0,0,+(F12)/$C12)</f>
        <v>0</v>
      </c>
      <c r="L12" s="36">
        <f>IF($B12=0,0,+(G12)/$C12)</f>
        <v>0.12987012987012986</v>
      </c>
    </row>
    <row r="13" spans="1:12" x14ac:dyDescent="0.25">
      <c r="A13" t="s">
        <v>221</v>
      </c>
      <c r="B13">
        <v>3</v>
      </c>
      <c r="C13">
        <v>33</v>
      </c>
      <c r="D13">
        <v>28</v>
      </c>
      <c r="E13">
        <v>28</v>
      </c>
      <c r="F13">
        <v>0</v>
      </c>
      <c r="G13">
        <v>5</v>
      </c>
      <c r="H13">
        <f>IF(B13=0,0,+C13/B13)</f>
        <v>11</v>
      </c>
      <c r="I13" s="36">
        <f>IF($B13=0,0,+(D13)/$C13)</f>
        <v>0.84848484848484851</v>
      </c>
      <c r="J13" s="36">
        <f>IF($B13=0,0,+(E13)/$C13)</f>
        <v>0.84848484848484851</v>
      </c>
      <c r="K13" s="36">
        <f>IF($B13=0,0,+(F13)/$C13)</f>
        <v>0</v>
      </c>
      <c r="L13" s="36">
        <f>IF($B13=0,0,+(G13)/$C13)</f>
        <v>0.15151515151515152</v>
      </c>
    </row>
    <row r="14" spans="1:12" x14ac:dyDescent="0.25">
      <c r="A14" t="s">
        <v>220</v>
      </c>
      <c r="B14">
        <v>4</v>
      </c>
      <c r="C14">
        <v>44</v>
      </c>
      <c r="D14">
        <v>44</v>
      </c>
      <c r="E14">
        <v>44</v>
      </c>
      <c r="F14">
        <v>0</v>
      </c>
      <c r="G14">
        <v>0</v>
      </c>
      <c r="H14">
        <f>IF(B14=0,0,+C14/B14)</f>
        <v>11</v>
      </c>
      <c r="I14" s="36">
        <f>IF($B14=0,0,+(D14)/$C14)</f>
        <v>1</v>
      </c>
      <c r="J14" s="36">
        <f>IF($B14=0,0,+(E14)/$C14)</f>
        <v>1</v>
      </c>
      <c r="K14" s="36">
        <f>IF($B14=0,0,+(F14)/$C14)</f>
        <v>0</v>
      </c>
      <c r="L14" s="36">
        <f>IF($B14=0,0,+(G14)/$C14)</f>
        <v>0</v>
      </c>
    </row>
    <row r="15" spans="1:12" x14ac:dyDescent="0.25">
      <c r="A15" t="s">
        <v>219</v>
      </c>
      <c r="B15">
        <v>4</v>
      </c>
      <c r="C15">
        <v>44</v>
      </c>
      <c r="D15">
        <v>44</v>
      </c>
      <c r="E15">
        <v>44</v>
      </c>
      <c r="F15">
        <v>0</v>
      </c>
      <c r="G15">
        <v>0</v>
      </c>
      <c r="H15">
        <f>IF(B15=0,0,+C15/B15)</f>
        <v>11</v>
      </c>
      <c r="I15" s="36">
        <f>IF($B15=0,0,+(D15)/$C15)</f>
        <v>1</v>
      </c>
      <c r="J15" s="36">
        <f>IF($B15=0,0,+(E15)/$C15)</f>
        <v>1</v>
      </c>
      <c r="K15" s="36">
        <f>IF($B15=0,0,+(F15)/$C15)</f>
        <v>0</v>
      </c>
      <c r="L15" s="36">
        <f>IF($B15=0,0,+(G15)/$C15)</f>
        <v>0</v>
      </c>
    </row>
    <row r="16" spans="1:12" x14ac:dyDescent="0.25">
      <c r="A16" t="s">
        <v>218</v>
      </c>
      <c r="B16">
        <v>4</v>
      </c>
      <c r="C16">
        <v>44</v>
      </c>
      <c r="D16">
        <v>44</v>
      </c>
      <c r="E16">
        <v>44</v>
      </c>
      <c r="F16">
        <v>0</v>
      </c>
      <c r="G16">
        <v>0</v>
      </c>
      <c r="H16">
        <f>IF(B16=0,0,+C16/B16)</f>
        <v>11</v>
      </c>
      <c r="I16" s="36">
        <f>IF($B16=0,0,+(D16)/$C16)</f>
        <v>1</v>
      </c>
      <c r="J16" s="36">
        <f>IF($B16=0,0,+(E16)/$C16)</f>
        <v>1</v>
      </c>
      <c r="K16" s="36">
        <f>IF($B16=0,0,+(F16)/$C16)</f>
        <v>0</v>
      </c>
      <c r="L16" s="36">
        <f>IF($B16=0,0,+(G16)/$C16)</f>
        <v>0</v>
      </c>
    </row>
    <row r="17" spans="1:12" x14ac:dyDescent="0.25">
      <c r="A17" t="s">
        <v>217</v>
      </c>
      <c r="B17">
        <v>8</v>
      </c>
      <c r="C17">
        <v>89</v>
      </c>
      <c r="D17">
        <v>75</v>
      </c>
      <c r="E17">
        <v>75</v>
      </c>
      <c r="F17">
        <v>0</v>
      </c>
      <c r="G17">
        <v>14</v>
      </c>
      <c r="H17">
        <f>IF(B17=0,0,+C17/B17)</f>
        <v>11.125</v>
      </c>
      <c r="I17" s="36">
        <f>IF($B17=0,0,+(D17)/$C17)</f>
        <v>0.84269662921348309</v>
      </c>
      <c r="J17" s="36">
        <f>IF($B17=0,0,+(E17)/$C17)</f>
        <v>0.84269662921348309</v>
      </c>
      <c r="K17" s="36">
        <f>IF($B17=0,0,+(F17)/$C17)</f>
        <v>0</v>
      </c>
      <c r="L17" s="36">
        <f>IF($B17=0,0,+(G17)/$C17)</f>
        <v>0.15730337078651685</v>
      </c>
    </row>
    <row r="18" spans="1:12" x14ac:dyDescent="0.25">
      <c r="A18" t="s">
        <v>216</v>
      </c>
      <c r="B18">
        <v>2</v>
      </c>
      <c r="C18">
        <v>22</v>
      </c>
      <c r="D18">
        <v>20</v>
      </c>
      <c r="E18">
        <v>20</v>
      </c>
      <c r="F18">
        <v>0</v>
      </c>
      <c r="G18">
        <v>2</v>
      </c>
      <c r="H18">
        <f>IF(B18=0,0,+C18/B18)</f>
        <v>11</v>
      </c>
      <c r="I18" s="36">
        <f>IF($B18=0,0,+(D18)/$C18)</f>
        <v>0.90909090909090906</v>
      </c>
      <c r="J18" s="36">
        <f>IF($B18=0,0,+(E18)/$C18)</f>
        <v>0.90909090909090906</v>
      </c>
      <c r="K18" s="36">
        <f>IF($B18=0,0,+(F18)/$C18)</f>
        <v>0</v>
      </c>
      <c r="L18" s="36">
        <f>IF($B18=0,0,+(G18)/$C18)</f>
        <v>9.0909090909090912E-2</v>
      </c>
    </row>
    <row r="19" spans="1:12" x14ac:dyDescent="0.25">
      <c r="A19" t="s">
        <v>215</v>
      </c>
      <c r="B19">
        <v>3</v>
      </c>
      <c r="C19">
        <v>33</v>
      </c>
      <c r="D19">
        <v>33</v>
      </c>
      <c r="E19">
        <v>33</v>
      </c>
      <c r="F19">
        <v>0</v>
      </c>
      <c r="G19">
        <v>0</v>
      </c>
      <c r="H19">
        <f>IF(B19=0,0,+C19/B19)</f>
        <v>11</v>
      </c>
      <c r="I19" s="36">
        <f>IF($B19=0,0,+(D19)/$C19)</f>
        <v>1</v>
      </c>
      <c r="J19" s="36">
        <f>IF($B19=0,0,+(E19)/$C19)</f>
        <v>1</v>
      </c>
      <c r="K19" s="36">
        <f>IF($B19=0,0,+(F19)/$C19)</f>
        <v>0</v>
      </c>
      <c r="L19" s="36">
        <f>IF($B19=0,0,+(G19)/$C19)</f>
        <v>0</v>
      </c>
    </row>
    <row r="20" spans="1:12" x14ac:dyDescent="0.25">
      <c r="A20" t="s">
        <v>214</v>
      </c>
      <c r="B20">
        <v>6</v>
      </c>
      <c r="C20">
        <v>66</v>
      </c>
      <c r="D20">
        <v>66</v>
      </c>
      <c r="E20">
        <v>66</v>
      </c>
      <c r="F20">
        <v>0</v>
      </c>
      <c r="G20">
        <v>0</v>
      </c>
      <c r="H20">
        <f>IF(B20=0,0,+C20/B20)</f>
        <v>11</v>
      </c>
      <c r="I20" s="36">
        <f>IF($B20=0,0,+(D20)/$C20)</f>
        <v>1</v>
      </c>
      <c r="J20" s="36">
        <f>IF($B20=0,0,+(E20)/$C20)</f>
        <v>1</v>
      </c>
      <c r="K20" s="36">
        <f>IF($B20=0,0,+(F20)/$C20)</f>
        <v>0</v>
      </c>
      <c r="L20" s="36">
        <f>IF($B20=0,0,+(G20)/$C20)</f>
        <v>0</v>
      </c>
    </row>
    <row r="21" spans="1:12" x14ac:dyDescent="0.25">
      <c r="A21" t="s">
        <v>213</v>
      </c>
      <c r="B21">
        <v>6</v>
      </c>
      <c r="C21">
        <v>67</v>
      </c>
      <c r="D21">
        <v>67</v>
      </c>
      <c r="E21">
        <v>67</v>
      </c>
      <c r="F21">
        <v>0</v>
      </c>
      <c r="G21">
        <v>0</v>
      </c>
      <c r="H21">
        <f>IF(B21=0,0,+C21/B21)</f>
        <v>11.166666666666666</v>
      </c>
      <c r="I21" s="36">
        <f>IF($B21=0,0,+(D21)/$C21)</f>
        <v>1</v>
      </c>
      <c r="J21" s="36">
        <f>IF($B21=0,0,+(E21)/$C21)</f>
        <v>1</v>
      </c>
      <c r="K21" s="36">
        <f>IF($B21=0,0,+(F21)/$C21)</f>
        <v>0</v>
      </c>
      <c r="L21" s="36">
        <f>IF($B21=0,0,+(G21)/$C21)</f>
        <v>0</v>
      </c>
    </row>
    <row r="22" spans="1:12" x14ac:dyDescent="0.25">
      <c r="A22" t="s">
        <v>212</v>
      </c>
      <c r="B22">
        <v>6</v>
      </c>
      <c r="C22">
        <v>66</v>
      </c>
      <c r="D22">
        <v>66</v>
      </c>
      <c r="E22">
        <v>66</v>
      </c>
      <c r="F22">
        <v>0</v>
      </c>
      <c r="G22">
        <v>0</v>
      </c>
      <c r="H22">
        <f>IF(B22=0,0,+C22/B22)</f>
        <v>11</v>
      </c>
      <c r="I22" s="36">
        <f>IF($B22=0,0,+(D22)/$C22)</f>
        <v>1</v>
      </c>
      <c r="J22" s="36">
        <f>IF($B22=0,0,+(E22)/$C22)</f>
        <v>1</v>
      </c>
      <c r="K22" s="36">
        <f>IF($B22=0,0,+(F22)/$C22)</f>
        <v>0</v>
      </c>
      <c r="L22" s="36">
        <f>IF($B22=0,0,+(G22)/$C22)</f>
        <v>0</v>
      </c>
    </row>
    <row r="23" spans="1:12" x14ac:dyDescent="0.25">
      <c r="A23" t="s">
        <v>211</v>
      </c>
      <c r="B23">
        <v>9</v>
      </c>
      <c r="C23">
        <v>103</v>
      </c>
      <c r="D23">
        <v>103</v>
      </c>
      <c r="E23">
        <v>103</v>
      </c>
      <c r="F23">
        <v>0</v>
      </c>
      <c r="G23">
        <v>0</v>
      </c>
      <c r="H23">
        <f>IF(B23=0,0,+C23/B23)</f>
        <v>11.444444444444445</v>
      </c>
      <c r="I23" s="36">
        <f>IF($B23=0,0,+(D23)/$C23)</f>
        <v>1</v>
      </c>
      <c r="J23" s="36">
        <f>IF($B23=0,0,+(E23)/$C23)</f>
        <v>1</v>
      </c>
      <c r="K23" s="36">
        <f>IF($B23=0,0,+(F23)/$C23)</f>
        <v>0</v>
      </c>
      <c r="L23" s="36">
        <f>IF($B23=0,0,+(G23)/$C23)</f>
        <v>0</v>
      </c>
    </row>
    <row r="24" spans="1:12" x14ac:dyDescent="0.25">
      <c r="A24" t="s">
        <v>210</v>
      </c>
      <c r="B24">
        <v>7</v>
      </c>
      <c r="C24">
        <v>78</v>
      </c>
      <c r="D24">
        <v>76</v>
      </c>
      <c r="E24">
        <v>76</v>
      </c>
      <c r="F24">
        <v>0</v>
      </c>
      <c r="G24">
        <v>2</v>
      </c>
      <c r="H24">
        <f>IF(B24=0,0,+C24/B24)</f>
        <v>11.142857142857142</v>
      </c>
      <c r="I24" s="36">
        <f>IF($B24=0,0,+(D24)/$C24)</f>
        <v>0.97435897435897434</v>
      </c>
      <c r="J24" s="36">
        <f>IF($B24=0,0,+(E24)/$C24)</f>
        <v>0.97435897435897434</v>
      </c>
      <c r="K24" s="36">
        <f>IF($B24=0,0,+(F24)/$C24)</f>
        <v>0</v>
      </c>
      <c r="L24" s="36">
        <f>IF($B24=0,0,+(G24)/$C24)</f>
        <v>2.564102564102564E-2</v>
      </c>
    </row>
    <row r="25" spans="1:12" x14ac:dyDescent="0.25">
      <c r="A25" t="s">
        <v>209</v>
      </c>
      <c r="B25">
        <v>9</v>
      </c>
      <c r="C25">
        <v>103</v>
      </c>
      <c r="D25">
        <v>101</v>
      </c>
      <c r="E25">
        <v>101</v>
      </c>
      <c r="F25">
        <v>0</v>
      </c>
      <c r="G25">
        <v>2</v>
      </c>
      <c r="H25">
        <f>IF(B25=0,0,+C25/B25)</f>
        <v>11.444444444444445</v>
      </c>
      <c r="I25" s="36">
        <f>IF($B25=0,0,+(D25)/$C25)</f>
        <v>0.98058252427184467</v>
      </c>
      <c r="J25" s="36">
        <f>IF($B25=0,0,+(E25)/$C25)</f>
        <v>0.98058252427184467</v>
      </c>
      <c r="K25" s="36">
        <f>IF($B25=0,0,+(F25)/$C25)</f>
        <v>0</v>
      </c>
      <c r="L25" s="36">
        <f>IF($B25=0,0,+(G25)/$C25)</f>
        <v>1.9417475728155338E-2</v>
      </c>
    </row>
    <row r="26" spans="1:12" x14ac:dyDescent="0.25">
      <c r="A26" t="s">
        <v>208</v>
      </c>
      <c r="B26">
        <v>8</v>
      </c>
      <c r="C26">
        <v>95</v>
      </c>
      <c r="D26">
        <v>95</v>
      </c>
      <c r="E26">
        <v>95</v>
      </c>
      <c r="F26">
        <v>0</v>
      </c>
      <c r="G26">
        <v>0</v>
      </c>
      <c r="H26">
        <f>IF(B26=0,0,+C26/B26)</f>
        <v>11.875</v>
      </c>
      <c r="I26" s="36">
        <f>IF($B26=0,0,+(D26)/$C26)</f>
        <v>1</v>
      </c>
      <c r="J26" s="36">
        <f>IF($B26=0,0,+(E26)/$C26)</f>
        <v>1</v>
      </c>
      <c r="K26" s="36">
        <f>IF($B26=0,0,+(F26)/$C26)</f>
        <v>0</v>
      </c>
      <c r="L26" s="36">
        <f>IF($B26=0,0,+(G26)/$C26)</f>
        <v>0</v>
      </c>
    </row>
    <row r="27" spans="1:12" x14ac:dyDescent="0.25">
      <c r="A27" t="s">
        <v>207</v>
      </c>
      <c r="B27">
        <v>7</v>
      </c>
      <c r="C27">
        <v>78</v>
      </c>
      <c r="D27">
        <v>78</v>
      </c>
      <c r="E27">
        <v>78</v>
      </c>
      <c r="F27">
        <v>0</v>
      </c>
      <c r="G27">
        <v>0</v>
      </c>
      <c r="H27">
        <f>IF(B27=0,0,+C27/B27)</f>
        <v>11.142857142857142</v>
      </c>
      <c r="I27" s="36">
        <f>IF($B27=0,0,+(D27)/$C27)</f>
        <v>1</v>
      </c>
      <c r="J27" s="36">
        <f>IF($B27=0,0,+(E27)/$C27)</f>
        <v>1</v>
      </c>
      <c r="K27" s="36">
        <f>IF($B27=0,0,+(F27)/$C27)</f>
        <v>0</v>
      </c>
      <c r="L27" s="36">
        <f>IF($B27=0,0,+(G27)/$C27)</f>
        <v>0</v>
      </c>
    </row>
    <row r="28" spans="1:12" x14ac:dyDescent="0.25">
      <c r="A28" t="s">
        <v>206</v>
      </c>
      <c r="B28">
        <v>7</v>
      </c>
      <c r="C28">
        <v>77</v>
      </c>
      <c r="D28">
        <v>76</v>
      </c>
      <c r="E28">
        <v>76</v>
      </c>
      <c r="F28">
        <v>0</v>
      </c>
      <c r="G28">
        <v>1</v>
      </c>
      <c r="H28">
        <f>IF(B28=0,0,+C28/B28)</f>
        <v>11</v>
      </c>
      <c r="I28" s="36">
        <f>IF($B28=0,0,+(D28)/$C28)</f>
        <v>0.98701298701298701</v>
      </c>
      <c r="J28" s="36">
        <f>IF($B28=0,0,+(E28)/$C28)</f>
        <v>0.98701298701298701</v>
      </c>
      <c r="K28" s="36">
        <f>IF($B28=0,0,+(F28)/$C28)</f>
        <v>0</v>
      </c>
      <c r="L28" s="36">
        <f>IF($B28=0,0,+(G28)/$C28)</f>
        <v>1.2987012987012988E-2</v>
      </c>
    </row>
    <row r="29" spans="1:12" x14ac:dyDescent="0.25">
      <c r="A29" t="s">
        <v>205</v>
      </c>
      <c r="B29">
        <v>6</v>
      </c>
      <c r="C29">
        <v>66</v>
      </c>
      <c r="D29">
        <v>66</v>
      </c>
      <c r="E29">
        <v>66</v>
      </c>
      <c r="F29">
        <v>0</v>
      </c>
      <c r="G29">
        <v>0</v>
      </c>
      <c r="H29">
        <f>IF(B29=0,0,+C29/B29)</f>
        <v>11</v>
      </c>
      <c r="I29" s="36">
        <f>IF($B29=0,0,+(D29)/$C29)</f>
        <v>1</v>
      </c>
      <c r="J29" s="36">
        <f>IF($B29=0,0,+(E29)/$C29)</f>
        <v>1</v>
      </c>
      <c r="K29" s="36">
        <f>IF($B29=0,0,+(F29)/$C29)</f>
        <v>0</v>
      </c>
      <c r="L29" s="36">
        <f>IF($B29=0,0,+(G29)/$C29)</f>
        <v>0</v>
      </c>
    </row>
    <row r="30" spans="1:12" x14ac:dyDescent="0.25">
      <c r="A30" t="s">
        <v>204</v>
      </c>
      <c r="B30">
        <v>8</v>
      </c>
      <c r="C30">
        <v>88</v>
      </c>
      <c r="D30">
        <v>88</v>
      </c>
      <c r="E30">
        <v>88</v>
      </c>
      <c r="F30">
        <v>0</v>
      </c>
      <c r="G30">
        <v>0</v>
      </c>
      <c r="H30">
        <f>IF(B30=0,0,+C30/B30)</f>
        <v>11</v>
      </c>
      <c r="I30" s="36">
        <f>IF($B30=0,0,+(D30)/$C30)</f>
        <v>1</v>
      </c>
      <c r="J30" s="36">
        <f>IF($B30=0,0,+(E30)/$C30)</f>
        <v>1</v>
      </c>
      <c r="K30" s="36">
        <f>IF($B30=0,0,+(F30)/$C30)</f>
        <v>0</v>
      </c>
      <c r="L30" s="36">
        <f>IF($B30=0,0,+(G30)/$C30)</f>
        <v>0</v>
      </c>
    </row>
    <row r="31" spans="1:12" x14ac:dyDescent="0.25">
      <c r="A31" t="s">
        <v>203</v>
      </c>
      <c r="B31">
        <v>6</v>
      </c>
      <c r="C31">
        <v>67</v>
      </c>
      <c r="D31">
        <v>67</v>
      </c>
      <c r="E31">
        <v>67</v>
      </c>
      <c r="F31">
        <v>0</v>
      </c>
      <c r="G31">
        <v>0</v>
      </c>
      <c r="H31">
        <f>IF(B31=0,0,+C31/B31)</f>
        <v>11.166666666666666</v>
      </c>
      <c r="I31" s="36">
        <f>IF($B31=0,0,+(D31)/$C31)</f>
        <v>1</v>
      </c>
      <c r="J31" s="36">
        <f>IF($B31=0,0,+(E31)/$C31)</f>
        <v>1</v>
      </c>
      <c r="K31" s="36">
        <f>IF($B31=0,0,+(F31)/$C31)</f>
        <v>0</v>
      </c>
      <c r="L31" s="36">
        <f>IF($B31=0,0,+(G31)/$C31)</f>
        <v>0</v>
      </c>
    </row>
    <row r="32" spans="1:12" x14ac:dyDescent="0.25">
      <c r="A32" t="s">
        <v>202</v>
      </c>
      <c r="B32">
        <v>9</v>
      </c>
      <c r="C32">
        <v>99</v>
      </c>
      <c r="D32">
        <v>99</v>
      </c>
      <c r="E32">
        <v>99</v>
      </c>
      <c r="F32">
        <v>0</v>
      </c>
      <c r="G32">
        <v>0</v>
      </c>
      <c r="H32">
        <f>IF(B32=0,0,+C32/B32)</f>
        <v>11</v>
      </c>
      <c r="I32" s="36">
        <f>IF($B32=0,0,+(D32)/$C32)</f>
        <v>1</v>
      </c>
      <c r="J32" s="36">
        <f>IF($B32=0,0,+(E32)/$C32)</f>
        <v>1</v>
      </c>
      <c r="K32" s="36">
        <f>IF($B32=0,0,+(F32)/$C32)</f>
        <v>0</v>
      </c>
      <c r="L32" s="36">
        <f>IF($B32=0,0,+(G32)/$C32)</f>
        <v>0</v>
      </c>
    </row>
    <row r="33" spans="1:12" x14ac:dyDescent="0.25">
      <c r="A33" t="s">
        <v>201</v>
      </c>
      <c r="B33">
        <v>12</v>
      </c>
      <c r="C33">
        <v>132</v>
      </c>
      <c r="D33">
        <v>132</v>
      </c>
      <c r="E33">
        <v>132</v>
      </c>
      <c r="F33">
        <v>0</v>
      </c>
      <c r="G33">
        <v>0</v>
      </c>
      <c r="H33">
        <f>IF(B33=0,0,+C33/B33)</f>
        <v>11</v>
      </c>
      <c r="I33" s="36">
        <f>IF($B33=0,0,+(D33)/$C33)</f>
        <v>1</v>
      </c>
      <c r="J33" s="36">
        <f>IF($B33=0,0,+(E33)/$C33)</f>
        <v>1</v>
      </c>
      <c r="K33" s="36">
        <f>IF($B33=0,0,+(F33)/$C33)</f>
        <v>0</v>
      </c>
      <c r="L33" s="36">
        <f>IF($B33=0,0,+(G33)/$C33)</f>
        <v>0</v>
      </c>
    </row>
    <row r="34" spans="1:12" x14ac:dyDescent="0.25">
      <c r="A34" t="s">
        <v>200</v>
      </c>
      <c r="B34">
        <v>7</v>
      </c>
      <c r="C34">
        <v>77</v>
      </c>
      <c r="D34">
        <v>77</v>
      </c>
      <c r="E34">
        <v>77</v>
      </c>
      <c r="F34">
        <v>0</v>
      </c>
      <c r="G34">
        <v>0</v>
      </c>
      <c r="H34">
        <f>IF(B34=0,0,+C34/B34)</f>
        <v>11</v>
      </c>
      <c r="I34" s="36">
        <f>IF($B34=0,0,+(D34)/$C34)</f>
        <v>1</v>
      </c>
      <c r="J34" s="36">
        <f>IF($B34=0,0,+(E34)/$C34)</f>
        <v>1</v>
      </c>
      <c r="K34" s="36">
        <f>IF($B34=0,0,+(F34)/$C34)</f>
        <v>0</v>
      </c>
      <c r="L34" s="36">
        <f>IF($B34=0,0,+(G34)/$C34)</f>
        <v>0</v>
      </c>
    </row>
    <row r="35" spans="1:12" x14ac:dyDescent="0.25">
      <c r="A35" t="s">
        <v>199</v>
      </c>
      <c r="B35">
        <v>8</v>
      </c>
      <c r="C35">
        <v>92</v>
      </c>
      <c r="D35">
        <v>92</v>
      </c>
      <c r="E35">
        <v>92</v>
      </c>
      <c r="F35">
        <v>0</v>
      </c>
      <c r="G35">
        <v>0</v>
      </c>
      <c r="H35">
        <f>IF(B35=0,0,+C35/B35)</f>
        <v>11.5</v>
      </c>
      <c r="I35" s="36">
        <f>IF($B35=0,0,+(D35)/$C35)</f>
        <v>1</v>
      </c>
      <c r="J35" s="36">
        <f>IF($B35=0,0,+(E35)/$C35)</f>
        <v>1</v>
      </c>
      <c r="K35" s="36">
        <f>IF($B35=0,0,+(F35)/$C35)</f>
        <v>0</v>
      </c>
      <c r="L35" s="36">
        <f>IF($B35=0,0,+(G35)/$C35)</f>
        <v>0</v>
      </c>
    </row>
    <row r="36" spans="1:12" x14ac:dyDescent="0.25">
      <c r="A36" t="s">
        <v>198</v>
      </c>
      <c r="B36">
        <v>6</v>
      </c>
      <c r="C36">
        <v>66</v>
      </c>
      <c r="D36">
        <v>66</v>
      </c>
      <c r="E36">
        <v>65</v>
      </c>
      <c r="F36">
        <v>1</v>
      </c>
      <c r="G36">
        <v>0</v>
      </c>
      <c r="H36">
        <f>IF(B36=0,0,+C36/B36)</f>
        <v>11</v>
      </c>
      <c r="I36" s="36">
        <f>IF($B36=0,0,+(D36)/$C36)</f>
        <v>1</v>
      </c>
      <c r="J36" s="36">
        <f>IF($B36=0,0,+(E36)/$C36)</f>
        <v>0.98484848484848486</v>
      </c>
      <c r="K36" s="36">
        <f>IF($B36=0,0,+(F36)/$C36)</f>
        <v>1.5151515151515152E-2</v>
      </c>
      <c r="L36" s="36">
        <f>IF($B36=0,0,+(G36)/$C36)</f>
        <v>0</v>
      </c>
    </row>
    <row r="37" spans="1:12" x14ac:dyDescent="0.25">
      <c r="A37" t="s">
        <v>197</v>
      </c>
      <c r="B37">
        <v>4</v>
      </c>
      <c r="C37">
        <v>44</v>
      </c>
      <c r="D37">
        <v>44</v>
      </c>
      <c r="E37">
        <v>44</v>
      </c>
      <c r="F37">
        <v>0</v>
      </c>
      <c r="G37">
        <v>0</v>
      </c>
      <c r="H37">
        <f>IF(B37=0,0,+C37/B37)</f>
        <v>11</v>
      </c>
      <c r="I37" s="36">
        <f>IF($B37=0,0,+(D37)/$C37)</f>
        <v>1</v>
      </c>
      <c r="J37" s="36">
        <f>IF($B37=0,0,+(E37)/$C37)</f>
        <v>1</v>
      </c>
      <c r="K37" s="36">
        <f>IF($B37=0,0,+(F37)/$C37)</f>
        <v>0</v>
      </c>
      <c r="L37" s="36">
        <f>IF($B37=0,0,+(G37)/$C37)</f>
        <v>0</v>
      </c>
    </row>
    <row r="38" spans="1:12" x14ac:dyDescent="0.25">
      <c r="A38" t="s">
        <v>196</v>
      </c>
      <c r="I38" s="36"/>
      <c r="J38" s="36"/>
      <c r="K38" s="36"/>
      <c r="L38" s="36"/>
    </row>
    <row r="39" spans="1:12" x14ac:dyDescent="0.25">
      <c r="A39" t="s">
        <v>195</v>
      </c>
      <c r="I39" s="36"/>
      <c r="J39" s="36"/>
      <c r="K39" s="36"/>
      <c r="L39" s="36"/>
    </row>
    <row r="40" spans="1:12" x14ac:dyDescent="0.25">
      <c r="A40" t="s">
        <v>194</v>
      </c>
      <c r="I40" s="36"/>
      <c r="J40" s="36"/>
      <c r="K40" s="36"/>
      <c r="L40" s="36"/>
    </row>
    <row r="41" spans="1:12" x14ac:dyDescent="0.25">
      <c r="A41" t="s">
        <v>193</v>
      </c>
      <c r="I41" s="36"/>
      <c r="J41" s="36"/>
      <c r="K41" s="36"/>
      <c r="L41" s="36"/>
    </row>
    <row r="42" spans="1:12" x14ac:dyDescent="0.25">
      <c r="A42" t="s">
        <v>192</v>
      </c>
      <c r="I42" s="36"/>
      <c r="J42" s="36"/>
      <c r="K42" s="36"/>
      <c r="L42" s="36"/>
    </row>
    <row r="43" spans="1:12" x14ac:dyDescent="0.25">
      <c r="A43" t="s">
        <v>191</v>
      </c>
      <c r="I43" s="36"/>
      <c r="J43" s="36"/>
      <c r="K43" s="36"/>
      <c r="L43" s="36"/>
    </row>
    <row r="44" spans="1:12" x14ac:dyDescent="0.25">
      <c r="A44" t="s">
        <v>190</v>
      </c>
      <c r="I44" s="36"/>
      <c r="J44" s="36"/>
      <c r="K44" s="36"/>
      <c r="L44" s="36"/>
    </row>
    <row r="45" spans="1:12" x14ac:dyDescent="0.25">
      <c r="A45" t="s">
        <v>189</v>
      </c>
      <c r="B45">
        <v>5</v>
      </c>
      <c r="C45">
        <v>58</v>
      </c>
      <c r="D45">
        <v>58</v>
      </c>
      <c r="E45">
        <v>56</v>
      </c>
      <c r="F45">
        <v>2</v>
      </c>
      <c r="G45">
        <v>0</v>
      </c>
      <c r="H45">
        <f>IF(B45=0,0,+C45/B45)</f>
        <v>11.6</v>
      </c>
      <c r="I45" s="36">
        <f>IF($B45=0,0,+(D45)/$C45)</f>
        <v>1</v>
      </c>
      <c r="J45" s="36">
        <f>IF($B45=0,0,+(E45)/$C45)</f>
        <v>0.96551724137931039</v>
      </c>
      <c r="K45" s="36">
        <f>IF($B45=0,0,+(F45)/$C45)</f>
        <v>3.4482758620689655E-2</v>
      </c>
      <c r="L45" s="36">
        <f>IF($B45=0,0,+(G45)/$C45)</f>
        <v>0</v>
      </c>
    </row>
    <row r="46" spans="1:12" x14ac:dyDescent="0.25">
      <c r="A46" t="s">
        <v>188</v>
      </c>
      <c r="B46">
        <v>5</v>
      </c>
      <c r="C46">
        <v>58</v>
      </c>
      <c r="D46">
        <v>58</v>
      </c>
      <c r="E46">
        <v>58</v>
      </c>
      <c r="F46">
        <v>0</v>
      </c>
      <c r="G46">
        <v>0</v>
      </c>
      <c r="H46">
        <f>IF(B46=0,0,+C46/B46)</f>
        <v>11.6</v>
      </c>
      <c r="I46" s="36">
        <f>IF($B46=0,0,+(D46)/$C46)</f>
        <v>1</v>
      </c>
      <c r="J46" s="36">
        <f>IF($B46=0,0,+(E46)/$C46)</f>
        <v>1</v>
      </c>
      <c r="K46" s="36">
        <f>IF($B46=0,0,+(F46)/$C46)</f>
        <v>0</v>
      </c>
      <c r="L46" s="36">
        <f>IF($B46=0,0,+(G46)/$C46)</f>
        <v>0</v>
      </c>
    </row>
    <row r="47" spans="1:12" x14ac:dyDescent="0.25">
      <c r="A47" t="s">
        <v>187</v>
      </c>
      <c r="B47">
        <v>6</v>
      </c>
      <c r="C47">
        <v>70</v>
      </c>
      <c r="D47">
        <v>70</v>
      </c>
      <c r="E47">
        <v>70</v>
      </c>
      <c r="F47">
        <v>0</v>
      </c>
      <c r="G47">
        <v>0</v>
      </c>
      <c r="H47">
        <f>IF(B47=0,0,+C47/B47)</f>
        <v>11.666666666666666</v>
      </c>
      <c r="I47" s="36">
        <f>IF($B47=0,0,+(D47)/$C47)</f>
        <v>1</v>
      </c>
      <c r="J47" s="36">
        <f>IF($B47=0,0,+(E47)/$C47)</f>
        <v>1</v>
      </c>
      <c r="K47" s="36">
        <f>IF($B47=0,0,+(F47)/$C47)</f>
        <v>0</v>
      </c>
      <c r="L47" s="36">
        <f>IF($B47=0,0,+(G47)/$C47)</f>
        <v>0</v>
      </c>
    </row>
    <row r="48" spans="1:12" x14ac:dyDescent="0.25">
      <c r="A48" t="s">
        <v>186</v>
      </c>
      <c r="B48">
        <v>9</v>
      </c>
      <c r="C48">
        <v>105</v>
      </c>
      <c r="D48">
        <v>105</v>
      </c>
      <c r="E48">
        <v>105</v>
      </c>
      <c r="F48">
        <v>0</v>
      </c>
      <c r="G48">
        <v>0</v>
      </c>
      <c r="H48">
        <f>IF(B48=0,0,+C48/B48)</f>
        <v>11.666666666666666</v>
      </c>
      <c r="I48" s="36">
        <f>IF($B48=0,0,+(D48)/$C48)</f>
        <v>1</v>
      </c>
      <c r="J48" s="36">
        <f>IF($B48=0,0,+(E48)/$C48)</f>
        <v>1</v>
      </c>
      <c r="K48" s="36">
        <f>IF($B48=0,0,+(F48)/$C48)</f>
        <v>0</v>
      </c>
      <c r="L48" s="36">
        <f>IF($B48=0,0,+(G48)/$C48)</f>
        <v>0</v>
      </c>
    </row>
    <row r="49" spans="1:12" x14ac:dyDescent="0.25">
      <c r="A49" t="s">
        <v>185</v>
      </c>
      <c r="B49">
        <v>6</v>
      </c>
      <c r="C49">
        <v>70</v>
      </c>
      <c r="D49">
        <v>70</v>
      </c>
      <c r="E49">
        <v>70</v>
      </c>
      <c r="F49">
        <v>0</v>
      </c>
      <c r="G49">
        <v>0</v>
      </c>
      <c r="H49">
        <f>IF(B49=0,0,+C49/B49)</f>
        <v>11.666666666666666</v>
      </c>
      <c r="I49" s="36">
        <f>IF($B49=0,0,+(D49)/$C49)</f>
        <v>1</v>
      </c>
      <c r="J49" s="36">
        <f>IF($B49=0,0,+(E49)/$C49)</f>
        <v>1</v>
      </c>
      <c r="K49" s="36">
        <f>IF($B49=0,0,+(F49)/$C49)</f>
        <v>0</v>
      </c>
      <c r="L49" s="36">
        <f>IF($B49=0,0,+(G49)/$C49)</f>
        <v>0</v>
      </c>
    </row>
    <row r="50" spans="1:12" x14ac:dyDescent="0.25">
      <c r="A50" t="s">
        <v>184</v>
      </c>
      <c r="B50">
        <v>6</v>
      </c>
      <c r="C50">
        <v>69</v>
      </c>
      <c r="D50">
        <v>69</v>
      </c>
      <c r="E50">
        <v>69</v>
      </c>
      <c r="F50">
        <v>0</v>
      </c>
      <c r="G50">
        <v>0</v>
      </c>
      <c r="H50">
        <f>IF(B50=0,0,+C50/B50)</f>
        <v>11.5</v>
      </c>
      <c r="I50" s="36">
        <f>IF($B50=0,0,+(D50)/$C50)</f>
        <v>1</v>
      </c>
      <c r="J50" s="36">
        <f>IF($B50=0,0,+(E50)/$C50)</f>
        <v>1</v>
      </c>
      <c r="K50" s="36">
        <f>IF($B50=0,0,+(F50)/$C50)</f>
        <v>0</v>
      </c>
      <c r="L50" s="36">
        <f>IF($B50=0,0,+(G50)/$C50)</f>
        <v>0</v>
      </c>
    </row>
    <row r="51" spans="1:12" x14ac:dyDescent="0.25">
      <c r="A51" t="s">
        <v>183</v>
      </c>
      <c r="B51">
        <v>8</v>
      </c>
      <c r="C51">
        <v>91</v>
      </c>
      <c r="D51">
        <v>91</v>
      </c>
      <c r="E51">
        <v>90</v>
      </c>
      <c r="F51">
        <v>1</v>
      </c>
      <c r="G51">
        <v>0</v>
      </c>
      <c r="H51">
        <f>IF(B51=0,0,+C51/B51)</f>
        <v>11.375</v>
      </c>
      <c r="I51" s="36">
        <f>IF($B51=0,0,+(D51)/$C51)</f>
        <v>1</v>
      </c>
      <c r="J51" s="36">
        <f>IF($B51=0,0,+(E51)/$C51)</f>
        <v>0.98901098901098905</v>
      </c>
      <c r="K51" s="36">
        <f>IF($B51=0,0,+(F51)/$C51)</f>
        <v>1.098901098901099E-2</v>
      </c>
      <c r="L51" s="36">
        <f>IF($B51=0,0,+(G51)/$C51)</f>
        <v>0</v>
      </c>
    </row>
    <row r="52" spans="1:12" x14ac:dyDescent="0.25">
      <c r="A52" t="s">
        <v>182</v>
      </c>
      <c r="B52">
        <v>6</v>
      </c>
      <c r="C52">
        <v>74</v>
      </c>
      <c r="D52">
        <v>74</v>
      </c>
      <c r="E52">
        <v>69</v>
      </c>
      <c r="F52">
        <v>5</v>
      </c>
      <c r="G52">
        <v>0</v>
      </c>
      <c r="H52">
        <f>IF(B52=0,0,+C52/B52)</f>
        <v>12.333333333333334</v>
      </c>
      <c r="I52" s="36">
        <f>IF($B52=0,0,+(D52)/$C52)</f>
        <v>1</v>
      </c>
      <c r="J52" s="36">
        <f>IF($B52=0,0,+(E52)/$C52)</f>
        <v>0.93243243243243246</v>
      </c>
      <c r="K52" s="36">
        <f>IF($B52=0,0,+(F52)/$C52)</f>
        <v>6.7567567567567571E-2</v>
      </c>
      <c r="L52" s="36">
        <f>IF($B52=0,0,+(G52)/$C52)</f>
        <v>0</v>
      </c>
    </row>
    <row r="53" spans="1:12" x14ac:dyDescent="0.25">
      <c r="A53" t="s">
        <v>181</v>
      </c>
      <c r="B53">
        <v>10</v>
      </c>
      <c r="C53">
        <v>115</v>
      </c>
      <c r="D53">
        <v>115</v>
      </c>
      <c r="E53">
        <v>114</v>
      </c>
      <c r="F53">
        <v>1</v>
      </c>
      <c r="G53">
        <v>0</v>
      </c>
      <c r="H53">
        <f>IF(B53=0,0,+C53/B53)</f>
        <v>11.5</v>
      </c>
      <c r="I53" s="36">
        <f>IF($B53=0,0,+(D53)/$C53)</f>
        <v>1</v>
      </c>
      <c r="J53" s="36">
        <f>IF($B53=0,0,+(E53)/$C53)</f>
        <v>0.99130434782608701</v>
      </c>
      <c r="K53" s="36">
        <f>IF($B53=0,0,+(F53)/$C53)</f>
        <v>8.6956521739130436E-3</v>
      </c>
      <c r="L53" s="36">
        <f>IF($B53=0,0,+(G53)/$C53)</f>
        <v>0</v>
      </c>
    </row>
    <row r="54" spans="1:12" x14ac:dyDescent="0.25">
      <c r="A54" t="s">
        <v>180</v>
      </c>
      <c r="B54">
        <v>8</v>
      </c>
      <c r="C54">
        <v>96</v>
      </c>
      <c r="D54">
        <v>96</v>
      </c>
      <c r="E54">
        <v>93</v>
      </c>
      <c r="F54">
        <v>3</v>
      </c>
      <c r="G54">
        <v>0</v>
      </c>
      <c r="H54">
        <f>IF(B54=0,0,+C54/B54)</f>
        <v>12</v>
      </c>
      <c r="I54" s="36">
        <f>IF($B54=0,0,+(D54)/$C54)</f>
        <v>1</v>
      </c>
      <c r="J54" s="36">
        <f>IF($B54=0,0,+(E54)/$C54)</f>
        <v>0.96875</v>
      </c>
      <c r="K54" s="36">
        <f>IF($B54=0,0,+(F54)/$C54)</f>
        <v>3.125E-2</v>
      </c>
      <c r="L54" s="36">
        <f>IF($B54=0,0,+(G54)/$C54)</f>
        <v>0</v>
      </c>
    </row>
    <row r="55" spans="1:12" x14ac:dyDescent="0.25">
      <c r="A55" t="s">
        <v>179</v>
      </c>
      <c r="B55">
        <v>7</v>
      </c>
      <c r="C55">
        <v>84</v>
      </c>
      <c r="D55">
        <v>84</v>
      </c>
      <c r="E55">
        <v>84</v>
      </c>
      <c r="F55">
        <v>0</v>
      </c>
      <c r="G55">
        <v>0</v>
      </c>
      <c r="H55">
        <f>IF(B55=0,0,+C55/B55)</f>
        <v>12</v>
      </c>
      <c r="I55" s="36">
        <f>IF($B55=0,0,+(D55)/$C55)</f>
        <v>1</v>
      </c>
      <c r="J55" s="36">
        <f>IF($B55=0,0,+(E55)/$C55)</f>
        <v>1</v>
      </c>
      <c r="K55" s="36">
        <f>IF($B55=0,0,+(F55)/$C55)</f>
        <v>0</v>
      </c>
      <c r="L55" s="36">
        <f>IF($B55=0,0,+(G55)/$C55)</f>
        <v>0</v>
      </c>
    </row>
    <row r="56" spans="1:12" x14ac:dyDescent="0.25">
      <c r="A56" t="s">
        <v>178</v>
      </c>
      <c r="B56">
        <v>7</v>
      </c>
      <c r="C56">
        <v>80</v>
      </c>
      <c r="D56">
        <v>80</v>
      </c>
      <c r="E56">
        <v>77</v>
      </c>
      <c r="F56">
        <v>3</v>
      </c>
      <c r="G56">
        <v>0</v>
      </c>
      <c r="H56">
        <f>IF(B56=0,0,+C56/B56)</f>
        <v>11.428571428571429</v>
      </c>
      <c r="I56" s="36">
        <f>IF($B56=0,0,+(D56)/$C56)</f>
        <v>1</v>
      </c>
      <c r="J56" s="36">
        <f>IF($B56=0,0,+(E56)/$C56)</f>
        <v>0.96250000000000002</v>
      </c>
      <c r="K56" s="36">
        <f>IF($B56=0,0,+(F56)/$C56)</f>
        <v>3.7499999999999999E-2</v>
      </c>
      <c r="L56" s="36">
        <f>IF($B56=0,0,+(G56)/$C56)</f>
        <v>0</v>
      </c>
    </row>
    <row r="57" spans="1:12" x14ac:dyDescent="0.25">
      <c r="A57" t="s">
        <v>177</v>
      </c>
      <c r="B57">
        <v>9</v>
      </c>
      <c r="C57">
        <v>101</v>
      </c>
      <c r="D57">
        <v>101</v>
      </c>
      <c r="E57">
        <v>94</v>
      </c>
      <c r="F57">
        <v>7</v>
      </c>
      <c r="G57">
        <v>0</v>
      </c>
      <c r="H57">
        <f>IF(B57=0,0,+C57/B57)</f>
        <v>11.222222222222221</v>
      </c>
      <c r="I57" s="36">
        <f>IF($B57=0,0,+(D57)/$C57)</f>
        <v>1</v>
      </c>
      <c r="J57" s="36">
        <f>IF($B57=0,0,+(E57)/$C57)</f>
        <v>0.93069306930693074</v>
      </c>
      <c r="K57" s="36">
        <f>IF($B57=0,0,+(F57)/$C57)</f>
        <v>6.9306930693069313E-2</v>
      </c>
      <c r="L57" s="36">
        <f>IF($B57=0,0,+(G57)/$C57)</f>
        <v>0</v>
      </c>
    </row>
    <row r="58" spans="1:12" x14ac:dyDescent="0.25">
      <c r="A58" t="s">
        <v>176</v>
      </c>
      <c r="B58">
        <v>6</v>
      </c>
      <c r="C58">
        <v>68</v>
      </c>
      <c r="D58">
        <v>68</v>
      </c>
      <c r="E58">
        <v>64</v>
      </c>
      <c r="F58">
        <v>4</v>
      </c>
      <c r="G58">
        <v>0</v>
      </c>
      <c r="H58">
        <f>IF(B58=0,0,+C58/B58)</f>
        <v>11.333333333333334</v>
      </c>
      <c r="I58" s="36">
        <f>IF($B58=0,0,+(D58)/$C58)</f>
        <v>1</v>
      </c>
      <c r="J58" s="36">
        <f>IF($B58=0,0,+(E58)/$C58)</f>
        <v>0.94117647058823528</v>
      </c>
      <c r="K58" s="36">
        <f>IF($B58=0,0,+(F58)/$C58)</f>
        <v>5.8823529411764705E-2</v>
      </c>
      <c r="L58" s="36">
        <f>IF($B58=0,0,+(G58)/$C58)</f>
        <v>0</v>
      </c>
    </row>
    <row r="59" spans="1:12" x14ac:dyDescent="0.25">
      <c r="A59" t="s">
        <v>175</v>
      </c>
      <c r="B59">
        <v>7</v>
      </c>
      <c r="C59">
        <v>81</v>
      </c>
      <c r="D59">
        <v>81</v>
      </c>
      <c r="E59">
        <v>72</v>
      </c>
      <c r="F59">
        <v>9</v>
      </c>
      <c r="G59">
        <v>0</v>
      </c>
      <c r="H59">
        <f>IF(B59=0,0,+C59/B59)</f>
        <v>11.571428571428571</v>
      </c>
      <c r="I59" s="36">
        <f>IF($B59=0,0,+(D59)/$C59)</f>
        <v>1</v>
      </c>
      <c r="J59" s="36">
        <f>IF($B59=0,0,+(E59)/$C59)</f>
        <v>0.88888888888888884</v>
      </c>
      <c r="K59" s="36">
        <f>IF($B59=0,0,+(F59)/$C59)</f>
        <v>0.1111111111111111</v>
      </c>
      <c r="L59" s="36">
        <f>IF($B59=0,0,+(G59)/$C59)</f>
        <v>0</v>
      </c>
    </row>
    <row r="60" spans="1:12" x14ac:dyDescent="0.25">
      <c r="A60" t="s">
        <v>174</v>
      </c>
      <c r="B60">
        <v>6</v>
      </c>
      <c r="C60">
        <v>73</v>
      </c>
      <c r="D60">
        <v>73</v>
      </c>
      <c r="E60">
        <v>62</v>
      </c>
      <c r="F60">
        <v>11</v>
      </c>
      <c r="G60">
        <v>0</v>
      </c>
      <c r="H60">
        <f>IF(B60=0,0,+C60/B60)</f>
        <v>12.166666666666666</v>
      </c>
      <c r="I60" s="36">
        <f>IF($B60=0,0,+(D60)/$C60)</f>
        <v>1</v>
      </c>
      <c r="J60" s="36">
        <f>IF($B60=0,0,+(E60)/$C60)</f>
        <v>0.84931506849315064</v>
      </c>
      <c r="K60" s="36">
        <f>IF($B60=0,0,+(F60)/$C60)</f>
        <v>0.15068493150684931</v>
      </c>
      <c r="L60" s="36">
        <f>IF($B60=0,0,+(G60)/$C60)</f>
        <v>0</v>
      </c>
    </row>
    <row r="61" spans="1:12" x14ac:dyDescent="0.25">
      <c r="A61" t="s">
        <v>173</v>
      </c>
      <c r="B61">
        <v>8</v>
      </c>
      <c r="C61">
        <v>97</v>
      </c>
      <c r="D61">
        <v>96</v>
      </c>
      <c r="E61">
        <v>77</v>
      </c>
      <c r="F61">
        <v>19</v>
      </c>
      <c r="G61">
        <v>1</v>
      </c>
      <c r="H61">
        <f>IF(B61=0,0,+C61/B61)</f>
        <v>12.125</v>
      </c>
      <c r="I61" s="36">
        <f>IF($B61=0,0,+(D61)/$C61)</f>
        <v>0.98969072164948457</v>
      </c>
      <c r="J61" s="36">
        <f>IF($B61=0,0,+(E61)/$C61)</f>
        <v>0.79381443298969068</v>
      </c>
      <c r="K61" s="36">
        <f>IF($B61=0,0,+(F61)/$C61)</f>
        <v>0.19587628865979381</v>
      </c>
      <c r="L61" s="36">
        <f>IF($B61=0,0,+(G61)/$C61)</f>
        <v>1.0309278350515464E-2</v>
      </c>
    </row>
    <row r="62" spans="1:12" x14ac:dyDescent="0.25">
      <c r="A62" t="s">
        <v>172</v>
      </c>
      <c r="B62">
        <v>7</v>
      </c>
      <c r="C62">
        <v>85</v>
      </c>
      <c r="D62">
        <v>85</v>
      </c>
      <c r="E62">
        <v>74</v>
      </c>
      <c r="F62">
        <v>11</v>
      </c>
      <c r="G62">
        <v>0</v>
      </c>
      <c r="H62">
        <f>IF(B62=0,0,+C62/B62)</f>
        <v>12.142857142857142</v>
      </c>
      <c r="I62" s="36">
        <f>IF($B62=0,0,+(D62)/$C62)</f>
        <v>1</v>
      </c>
      <c r="J62" s="36">
        <f>IF($B62=0,0,+(E62)/$C62)</f>
        <v>0.87058823529411766</v>
      </c>
      <c r="K62" s="36">
        <f>IF($B62=0,0,+(F62)/$C62)</f>
        <v>0.12941176470588237</v>
      </c>
      <c r="L62" s="36">
        <f>IF($B62=0,0,+(G62)/$C62)</f>
        <v>0</v>
      </c>
    </row>
    <row r="63" spans="1:12" x14ac:dyDescent="0.25">
      <c r="A63" t="s">
        <v>171</v>
      </c>
      <c r="B63">
        <v>7</v>
      </c>
      <c r="C63">
        <v>84</v>
      </c>
      <c r="D63">
        <v>84</v>
      </c>
      <c r="E63">
        <v>71</v>
      </c>
      <c r="F63">
        <v>13</v>
      </c>
      <c r="G63">
        <v>0</v>
      </c>
      <c r="H63">
        <f>IF(B63=0,0,+C63/B63)</f>
        <v>12</v>
      </c>
      <c r="I63" s="36">
        <f>IF($B63=0,0,+(D63)/$C63)</f>
        <v>1</v>
      </c>
      <c r="J63" s="36">
        <f>IF($B63=0,0,+(E63)/$C63)</f>
        <v>0.84523809523809523</v>
      </c>
      <c r="K63" s="36">
        <f>IF($B63=0,0,+(F63)/$C63)</f>
        <v>0.15476190476190477</v>
      </c>
      <c r="L63" s="36">
        <f>IF($B63=0,0,+(G63)/$C63)</f>
        <v>0</v>
      </c>
    </row>
    <row r="64" spans="1:12" x14ac:dyDescent="0.25">
      <c r="A64" t="s">
        <v>170</v>
      </c>
      <c r="B64">
        <v>6</v>
      </c>
      <c r="C64">
        <v>74</v>
      </c>
      <c r="D64">
        <v>74</v>
      </c>
      <c r="E64">
        <v>61</v>
      </c>
      <c r="F64">
        <v>13</v>
      </c>
      <c r="G64">
        <v>0</v>
      </c>
      <c r="H64">
        <f>IF(B64=0,0,+C64/B64)</f>
        <v>12.333333333333334</v>
      </c>
      <c r="I64" s="36">
        <f>IF($B64=0,0,+(D64)/$C64)</f>
        <v>1</v>
      </c>
      <c r="J64" s="36">
        <f>IF($B64=0,0,+(E64)/$C64)</f>
        <v>0.82432432432432434</v>
      </c>
      <c r="K64" s="36">
        <f>IF($B64=0,0,+(F64)/$C64)</f>
        <v>0.17567567567567569</v>
      </c>
      <c r="L64" s="36">
        <f>IF($B64=0,0,+(G64)/$C64)</f>
        <v>0</v>
      </c>
    </row>
    <row r="65" spans="1:12" x14ac:dyDescent="0.25">
      <c r="A65" t="s">
        <v>169</v>
      </c>
      <c r="B65">
        <v>7</v>
      </c>
      <c r="C65">
        <v>85</v>
      </c>
      <c r="D65">
        <v>85</v>
      </c>
      <c r="E65">
        <v>61</v>
      </c>
      <c r="F65">
        <v>24</v>
      </c>
      <c r="G65">
        <v>0</v>
      </c>
      <c r="H65">
        <f>IF(B65=0,0,+C65/B65)</f>
        <v>12.142857142857142</v>
      </c>
      <c r="I65" s="36">
        <f>IF($B65=0,0,+(D65)/$C65)</f>
        <v>1</v>
      </c>
      <c r="J65" s="36">
        <f>IF($B65=0,0,+(E65)/$C65)</f>
        <v>0.71764705882352942</v>
      </c>
      <c r="K65" s="36">
        <f>IF($B65=0,0,+(F65)/$C65)</f>
        <v>0.28235294117647058</v>
      </c>
      <c r="L65" s="36">
        <f>IF($B65=0,0,+(G65)/$C65)</f>
        <v>0</v>
      </c>
    </row>
    <row r="66" spans="1:12" x14ac:dyDescent="0.25">
      <c r="A66" t="s">
        <v>168</v>
      </c>
      <c r="B66">
        <v>6</v>
      </c>
      <c r="C66">
        <v>69</v>
      </c>
      <c r="D66">
        <v>69</v>
      </c>
      <c r="E66">
        <v>51</v>
      </c>
      <c r="F66">
        <v>18</v>
      </c>
      <c r="G66">
        <v>0</v>
      </c>
      <c r="H66">
        <f>IF(B66=0,0,+C66/B66)</f>
        <v>11.5</v>
      </c>
      <c r="I66" s="36">
        <f>IF($B66=0,0,+(D66)/$C66)</f>
        <v>1</v>
      </c>
      <c r="J66" s="36">
        <f>IF($B66=0,0,+(E66)/$C66)</f>
        <v>0.73913043478260865</v>
      </c>
      <c r="K66" s="36">
        <f>IF($B66=0,0,+(F66)/$C66)</f>
        <v>0.2608695652173913</v>
      </c>
      <c r="L66" s="36">
        <f>IF($B66=0,0,+(G66)/$C66)</f>
        <v>0</v>
      </c>
    </row>
    <row r="67" spans="1:12" x14ac:dyDescent="0.25">
      <c r="A67" t="s">
        <v>167</v>
      </c>
      <c r="B67">
        <v>8</v>
      </c>
      <c r="C67">
        <v>93</v>
      </c>
      <c r="D67">
        <v>92</v>
      </c>
      <c r="E67">
        <v>53</v>
      </c>
      <c r="F67">
        <v>39</v>
      </c>
      <c r="G67">
        <v>1</v>
      </c>
      <c r="H67">
        <f>IF(B67=0,0,+C67/B67)</f>
        <v>11.625</v>
      </c>
      <c r="I67" s="36">
        <f>IF($B67=0,0,+(D67)/$C67)</f>
        <v>0.989247311827957</v>
      </c>
      <c r="J67" s="36">
        <f>IF($B67=0,0,+(E67)/$C67)</f>
        <v>0.56989247311827962</v>
      </c>
      <c r="K67" s="36">
        <f>IF($B67=0,0,+(F67)/$C67)</f>
        <v>0.41935483870967744</v>
      </c>
      <c r="L67" s="36">
        <f>IF($B67=0,0,+(G67)/$C67)</f>
        <v>1.0752688172043012E-2</v>
      </c>
    </row>
    <row r="68" spans="1:12" x14ac:dyDescent="0.25">
      <c r="A68" t="s">
        <v>166</v>
      </c>
      <c r="B68">
        <v>8</v>
      </c>
      <c r="C68">
        <v>98</v>
      </c>
      <c r="D68">
        <v>87</v>
      </c>
      <c r="E68">
        <v>47</v>
      </c>
      <c r="F68">
        <v>40</v>
      </c>
      <c r="G68">
        <v>11</v>
      </c>
      <c r="H68">
        <f>IF(B68=0,0,+C68/B68)</f>
        <v>12.25</v>
      </c>
      <c r="I68" s="36">
        <f>IF($B68=0,0,+(D68)/$C68)</f>
        <v>0.88775510204081631</v>
      </c>
      <c r="J68" s="36">
        <f>IF($B68=0,0,+(E68)/$C68)</f>
        <v>0.47959183673469385</v>
      </c>
      <c r="K68" s="36">
        <f>IF($B68=0,0,+(F68)/$C68)</f>
        <v>0.40816326530612246</v>
      </c>
      <c r="L68" s="36">
        <f>IF($B68=0,0,+(G68)/$C68)</f>
        <v>0.11224489795918367</v>
      </c>
    </row>
    <row r="69" spans="1:12" x14ac:dyDescent="0.25">
      <c r="A69" t="s">
        <v>165</v>
      </c>
      <c r="B69">
        <v>5</v>
      </c>
      <c r="C69">
        <v>62</v>
      </c>
      <c r="D69">
        <v>52</v>
      </c>
      <c r="E69">
        <v>33</v>
      </c>
      <c r="F69">
        <v>19</v>
      </c>
      <c r="G69">
        <v>10</v>
      </c>
      <c r="H69">
        <f>IF(B69=0,0,+C69/B69)</f>
        <v>12.4</v>
      </c>
      <c r="I69" s="36">
        <f>IF($B69=0,0,+(D69)/$C69)</f>
        <v>0.83870967741935487</v>
      </c>
      <c r="J69" s="36">
        <f>IF($B69=0,0,+(E69)/$C69)</f>
        <v>0.532258064516129</v>
      </c>
      <c r="K69" s="36">
        <f>IF($B69=0,0,+(F69)/$C69)</f>
        <v>0.30645161290322581</v>
      </c>
      <c r="L69" s="36">
        <f>IF($B69=0,0,+(G69)/$C69)</f>
        <v>0.16129032258064516</v>
      </c>
    </row>
    <row r="70" spans="1:12" x14ac:dyDescent="0.25">
      <c r="A70" t="s">
        <v>164</v>
      </c>
      <c r="B70">
        <v>7</v>
      </c>
      <c r="C70">
        <v>90</v>
      </c>
      <c r="D70">
        <v>83</v>
      </c>
      <c r="E70">
        <v>49</v>
      </c>
      <c r="F70">
        <v>34</v>
      </c>
      <c r="G70">
        <v>7</v>
      </c>
      <c r="H70">
        <f>IF(B70=0,0,+C70/B70)</f>
        <v>12.857142857142858</v>
      </c>
      <c r="I70" s="36">
        <f>IF($B70=0,0,+(D70)/$C70)</f>
        <v>0.92222222222222228</v>
      </c>
      <c r="J70" s="36">
        <f>IF($B70=0,0,+(E70)/$C70)</f>
        <v>0.5444444444444444</v>
      </c>
      <c r="K70" s="36">
        <f>IF($B70=0,0,+(F70)/$C70)</f>
        <v>0.37777777777777777</v>
      </c>
      <c r="L70" s="36">
        <f>IF($B70=0,0,+(G70)/$C70)</f>
        <v>7.7777777777777779E-2</v>
      </c>
    </row>
    <row r="71" spans="1:12" x14ac:dyDescent="0.25">
      <c r="A71" t="s">
        <v>163</v>
      </c>
      <c r="B71">
        <v>7</v>
      </c>
      <c r="C71">
        <v>82</v>
      </c>
      <c r="D71">
        <v>63</v>
      </c>
      <c r="E71">
        <v>22</v>
      </c>
      <c r="F71">
        <v>41</v>
      </c>
      <c r="G71">
        <v>19</v>
      </c>
      <c r="H71">
        <f>IF(B71=0,0,+C71/B71)</f>
        <v>11.714285714285714</v>
      </c>
      <c r="I71" s="36">
        <f>IF($B71=0,0,+(D71)/$C71)</f>
        <v>0.76829268292682928</v>
      </c>
      <c r="J71" s="36">
        <f>IF($B71=0,0,+(E71)/$C71)</f>
        <v>0.26829268292682928</v>
      </c>
      <c r="K71" s="36">
        <f>IF($B71=0,0,+(F71)/$C71)</f>
        <v>0.5</v>
      </c>
      <c r="L71" s="36">
        <f>IF($B71=0,0,+(G71)/$C71)</f>
        <v>0.23170731707317074</v>
      </c>
    </row>
    <row r="72" spans="1:12" x14ac:dyDescent="0.25">
      <c r="A72" t="s">
        <v>162</v>
      </c>
      <c r="B72">
        <v>7</v>
      </c>
      <c r="C72">
        <v>86</v>
      </c>
      <c r="D72">
        <v>58</v>
      </c>
      <c r="E72">
        <v>25</v>
      </c>
      <c r="F72">
        <v>33</v>
      </c>
      <c r="G72">
        <v>28</v>
      </c>
      <c r="H72">
        <f>IF(B72=0,0,+C72/B72)</f>
        <v>12.285714285714286</v>
      </c>
      <c r="I72" s="36">
        <f>IF($B72=0,0,+(D72)/$C72)</f>
        <v>0.67441860465116277</v>
      </c>
      <c r="J72" s="36">
        <f>IF($B72=0,0,+(E72)/$C72)</f>
        <v>0.29069767441860467</v>
      </c>
      <c r="K72" s="36">
        <f>IF($B72=0,0,+(F72)/$C72)</f>
        <v>0.38372093023255816</v>
      </c>
      <c r="L72" s="36">
        <f>IF($B72=0,0,+(G72)/$C72)</f>
        <v>0.32558139534883723</v>
      </c>
    </row>
    <row r="73" spans="1:12" x14ac:dyDescent="0.25">
      <c r="A73" t="s">
        <v>161</v>
      </c>
      <c r="B73">
        <v>6</v>
      </c>
      <c r="C73">
        <v>76</v>
      </c>
      <c r="D73">
        <v>61</v>
      </c>
      <c r="E73">
        <v>24</v>
      </c>
      <c r="F73">
        <v>37</v>
      </c>
      <c r="G73">
        <v>15</v>
      </c>
      <c r="H73">
        <f>IF(B73=0,0,+C73/B73)</f>
        <v>12.666666666666666</v>
      </c>
      <c r="I73" s="36">
        <f>IF($B73=0,0,+(D73)/$C73)</f>
        <v>0.80263157894736847</v>
      </c>
      <c r="J73" s="36">
        <f>IF($B73=0,0,+(E73)/$C73)</f>
        <v>0.31578947368421051</v>
      </c>
      <c r="K73" s="36">
        <f>IF($B73=0,0,+(F73)/$C73)</f>
        <v>0.48684210526315791</v>
      </c>
      <c r="L73" s="36">
        <f>IF($B73=0,0,+(G73)/$C73)</f>
        <v>0.19736842105263158</v>
      </c>
    </row>
    <row r="74" spans="1:12" x14ac:dyDescent="0.25">
      <c r="A74" t="s">
        <v>160</v>
      </c>
      <c r="B74">
        <v>6</v>
      </c>
      <c r="C74">
        <v>74</v>
      </c>
      <c r="D74">
        <v>62</v>
      </c>
      <c r="E74">
        <v>30</v>
      </c>
      <c r="F74">
        <v>32</v>
      </c>
      <c r="G74">
        <v>12</v>
      </c>
      <c r="H74">
        <f>IF(B74=0,0,+C74/B74)</f>
        <v>12.333333333333334</v>
      </c>
      <c r="I74" s="36">
        <f>IF($B74=0,0,+(D74)/$C74)</f>
        <v>0.83783783783783783</v>
      </c>
      <c r="J74" s="36">
        <f>IF($B74=0,0,+(E74)/$C74)</f>
        <v>0.40540540540540543</v>
      </c>
      <c r="K74" s="36">
        <f>IF($B74=0,0,+(F74)/$C74)</f>
        <v>0.43243243243243246</v>
      </c>
      <c r="L74" s="36">
        <f>IF($B74=0,0,+(G74)/$C74)</f>
        <v>0.16216216216216217</v>
      </c>
    </row>
    <row r="75" spans="1:12" x14ac:dyDescent="0.25">
      <c r="A75" t="s">
        <v>159</v>
      </c>
      <c r="B75">
        <v>7</v>
      </c>
      <c r="C75">
        <v>89</v>
      </c>
      <c r="D75">
        <v>81</v>
      </c>
      <c r="E75">
        <v>36</v>
      </c>
      <c r="F75">
        <v>45</v>
      </c>
      <c r="G75">
        <v>8</v>
      </c>
      <c r="H75">
        <f>IF(B75=0,0,+C75/B75)</f>
        <v>12.714285714285714</v>
      </c>
      <c r="I75" s="36">
        <f>IF($B75=0,0,+(D75)/$C75)</f>
        <v>0.9101123595505618</v>
      </c>
      <c r="J75" s="36">
        <f>IF($B75=0,0,+(E75)/$C75)</f>
        <v>0.4044943820224719</v>
      </c>
      <c r="K75" s="36">
        <f>IF($B75=0,0,+(F75)/$C75)</f>
        <v>0.5056179775280899</v>
      </c>
      <c r="L75" s="36">
        <f>IF($B75=0,0,+(G75)/$C75)</f>
        <v>8.98876404494382E-2</v>
      </c>
    </row>
    <row r="76" spans="1:12" x14ac:dyDescent="0.25">
      <c r="A76" t="s">
        <v>158</v>
      </c>
      <c r="B76">
        <v>9</v>
      </c>
      <c r="C76">
        <v>114</v>
      </c>
      <c r="D76">
        <v>98</v>
      </c>
      <c r="E76">
        <v>53</v>
      </c>
      <c r="F76">
        <v>45</v>
      </c>
      <c r="G76">
        <v>16</v>
      </c>
      <c r="H76">
        <f>IF(B76=0,0,+C76/B76)</f>
        <v>12.666666666666666</v>
      </c>
      <c r="I76" s="36">
        <f>IF($B76=0,0,+(D76)/$C76)</f>
        <v>0.85964912280701755</v>
      </c>
      <c r="J76" s="36">
        <f>IF($B76=0,0,+(E76)/$C76)</f>
        <v>0.46491228070175439</v>
      </c>
      <c r="K76" s="36">
        <f>IF($B76=0,0,+(F76)/$C76)</f>
        <v>0.39473684210526316</v>
      </c>
      <c r="L76" s="36">
        <f>IF($B76=0,0,+(G76)/$C76)</f>
        <v>0.14035087719298245</v>
      </c>
    </row>
    <row r="77" spans="1:12" x14ac:dyDescent="0.25">
      <c r="A77" t="s">
        <v>157</v>
      </c>
      <c r="B77">
        <v>14</v>
      </c>
      <c r="C77">
        <v>173</v>
      </c>
      <c r="D77">
        <v>125</v>
      </c>
      <c r="E77">
        <v>66</v>
      </c>
      <c r="F77">
        <v>59</v>
      </c>
      <c r="G77">
        <v>48</v>
      </c>
      <c r="H77">
        <f>IF(B77=0,0,+C77/B77)</f>
        <v>12.357142857142858</v>
      </c>
      <c r="I77" s="36">
        <f>IF($B77=0,0,+(D77)/$C77)</f>
        <v>0.7225433526011561</v>
      </c>
      <c r="J77" s="36">
        <f>IF($B77=0,0,+(E77)/$C77)</f>
        <v>0.38150289017341038</v>
      </c>
      <c r="K77" s="36">
        <f>IF($B77=0,0,+(F77)/$C77)</f>
        <v>0.34104046242774566</v>
      </c>
      <c r="L77" s="36">
        <f>IF($B77=0,0,+(G77)/$C77)</f>
        <v>0.2774566473988439</v>
      </c>
    </row>
    <row r="78" spans="1:12" x14ac:dyDescent="0.25">
      <c r="A78" t="s">
        <v>156</v>
      </c>
      <c r="B78">
        <v>7</v>
      </c>
      <c r="C78">
        <v>86</v>
      </c>
      <c r="D78">
        <v>66</v>
      </c>
      <c r="E78">
        <v>43</v>
      </c>
      <c r="F78">
        <v>23</v>
      </c>
      <c r="G78">
        <v>20</v>
      </c>
      <c r="H78">
        <f>IF(B78=0,0,+C78/B78)</f>
        <v>12.285714285714286</v>
      </c>
      <c r="I78" s="36">
        <f>IF($B78=0,0,+(D78)/$C78)</f>
        <v>0.76744186046511631</v>
      </c>
      <c r="J78" s="36">
        <f>IF($B78=0,0,+(E78)/$C78)</f>
        <v>0.5</v>
      </c>
      <c r="K78" s="36">
        <f>IF($B78=0,0,+(F78)/$C78)</f>
        <v>0.26744186046511625</v>
      </c>
      <c r="L78" s="36">
        <f>IF($B78=0,0,+(G78)/$C78)</f>
        <v>0.23255813953488372</v>
      </c>
    </row>
    <row r="79" spans="1:12" x14ac:dyDescent="0.25">
      <c r="A79" t="s">
        <v>155</v>
      </c>
      <c r="B79">
        <v>7</v>
      </c>
      <c r="C79">
        <v>90</v>
      </c>
      <c r="D79">
        <v>54</v>
      </c>
      <c r="E79">
        <v>42</v>
      </c>
      <c r="F79">
        <v>12</v>
      </c>
      <c r="G79">
        <v>36</v>
      </c>
      <c r="H79">
        <f>IF(B79=0,0,+C79/B79)</f>
        <v>12.857142857142858</v>
      </c>
      <c r="I79" s="36">
        <f>IF($B79=0,0,+(D79)/$C79)</f>
        <v>0.6</v>
      </c>
      <c r="J79" s="36">
        <f>IF($B79=0,0,+(E79)/$C79)</f>
        <v>0.46666666666666667</v>
      </c>
      <c r="K79" s="36">
        <f>IF($B79=0,0,+(F79)/$C79)</f>
        <v>0.13333333333333333</v>
      </c>
      <c r="L79" s="36">
        <f>IF($B79=0,0,+(G79)/$C79)</f>
        <v>0.4</v>
      </c>
    </row>
    <row r="80" spans="1:12" x14ac:dyDescent="0.25">
      <c r="A80" t="s">
        <v>154</v>
      </c>
      <c r="B80">
        <v>7</v>
      </c>
      <c r="C80">
        <v>87</v>
      </c>
      <c r="D80">
        <v>42</v>
      </c>
      <c r="E80">
        <v>37</v>
      </c>
      <c r="F80">
        <v>5</v>
      </c>
      <c r="G80">
        <v>45</v>
      </c>
      <c r="H80">
        <f>IF(B80=0,0,+C80/B80)</f>
        <v>12.428571428571429</v>
      </c>
      <c r="I80" s="36">
        <f>IF($B80=0,0,+(D80)/$C80)</f>
        <v>0.48275862068965519</v>
      </c>
      <c r="J80" s="36">
        <f>IF($B80=0,0,+(E80)/$C80)</f>
        <v>0.42528735632183906</v>
      </c>
      <c r="K80" s="36">
        <f>IF($B80=0,0,+(F80)/$C80)</f>
        <v>5.7471264367816091E-2</v>
      </c>
      <c r="L80" s="36">
        <f>IF($B80=0,0,+(G80)/$C80)</f>
        <v>0.51724137931034486</v>
      </c>
    </row>
    <row r="81" spans="1:12" x14ac:dyDescent="0.25">
      <c r="A81" t="s">
        <v>153</v>
      </c>
      <c r="B81">
        <v>10</v>
      </c>
      <c r="C81">
        <v>129</v>
      </c>
      <c r="D81">
        <v>84</v>
      </c>
      <c r="E81">
        <v>63</v>
      </c>
      <c r="F81">
        <v>21</v>
      </c>
      <c r="G81">
        <v>45</v>
      </c>
      <c r="H81">
        <f>IF(B81=0,0,+C81/B81)</f>
        <v>12.9</v>
      </c>
      <c r="I81" s="36">
        <f>IF($B81=0,0,+(D81)/$C81)</f>
        <v>0.65116279069767447</v>
      </c>
      <c r="J81" s="36">
        <f>IF($B81=0,0,+(E81)/$C81)</f>
        <v>0.48837209302325579</v>
      </c>
      <c r="K81" s="36">
        <f>IF($B81=0,0,+(F81)/$C81)</f>
        <v>0.16279069767441862</v>
      </c>
      <c r="L81" s="36">
        <f>IF($B81=0,0,+(G81)/$C81)</f>
        <v>0.34883720930232559</v>
      </c>
    </row>
    <row r="82" spans="1:12" x14ac:dyDescent="0.25">
      <c r="A82" t="s">
        <v>152</v>
      </c>
      <c r="B82">
        <v>7</v>
      </c>
      <c r="C82">
        <v>93</v>
      </c>
      <c r="D82">
        <v>71</v>
      </c>
      <c r="E82">
        <v>59</v>
      </c>
      <c r="F82">
        <v>12</v>
      </c>
      <c r="G82">
        <v>22</v>
      </c>
      <c r="H82">
        <f>IF(B82=0,0,+C82/B82)</f>
        <v>13.285714285714286</v>
      </c>
      <c r="I82" s="36">
        <f>IF($B82=0,0,+(D82)/$C82)</f>
        <v>0.76344086021505375</v>
      </c>
      <c r="J82" s="36">
        <f>IF($B82=0,0,+(E82)/$C82)</f>
        <v>0.63440860215053763</v>
      </c>
      <c r="K82" s="36">
        <f>IF($B82=0,0,+(F82)/$C82)</f>
        <v>0.12903225806451613</v>
      </c>
      <c r="L82" s="36">
        <f>IF($B82=0,0,+(G82)/$C82)</f>
        <v>0.23655913978494625</v>
      </c>
    </row>
    <row r="83" spans="1:12" x14ac:dyDescent="0.25">
      <c r="A83" t="s">
        <v>151</v>
      </c>
      <c r="B83">
        <v>6</v>
      </c>
      <c r="C83">
        <v>79</v>
      </c>
      <c r="D83">
        <v>51</v>
      </c>
      <c r="E83">
        <v>46</v>
      </c>
      <c r="F83">
        <v>5</v>
      </c>
      <c r="G83">
        <v>28</v>
      </c>
      <c r="H83">
        <f>IF(B83=0,0,+C83/B83)</f>
        <v>13.166666666666666</v>
      </c>
      <c r="I83" s="36">
        <f>IF($B83=0,0,+(D83)/$C83)</f>
        <v>0.64556962025316456</v>
      </c>
      <c r="J83" s="36">
        <f>IF($B83=0,0,+(E83)/$C83)</f>
        <v>0.58227848101265822</v>
      </c>
      <c r="K83" s="36">
        <f>IF($B83=0,0,+(F83)/$C83)</f>
        <v>6.3291139240506333E-2</v>
      </c>
      <c r="L83" s="36">
        <f>IF($B83=0,0,+(G83)/$C83)</f>
        <v>0.35443037974683544</v>
      </c>
    </row>
    <row r="84" spans="1:12" x14ac:dyDescent="0.25">
      <c r="A84" t="s">
        <v>150</v>
      </c>
      <c r="B84">
        <v>7</v>
      </c>
      <c r="C84">
        <v>89</v>
      </c>
      <c r="D84">
        <v>69</v>
      </c>
      <c r="E84">
        <v>60</v>
      </c>
      <c r="F84">
        <v>9</v>
      </c>
      <c r="G84">
        <v>20</v>
      </c>
      <c r="H84">
        <f>IF(B84=0,0,+C84/B84)</f>
        <v>12.714285714285714</v>
      </c>
      <c r="I84" s="36">
        <f>IF($B84=0,0,+(D84)/$C84)</f>
        <v>0.7752808988764045</v>
      </c>
      <c r="J84" s="36">
        <f>IF($B84=0,0,+(E84)/$C84)</f>
        <v>0.6741573033707865</v>
      </c>
      <c r="K84" s="36">
        <f>IF($B84=0,0,+(F84)/$C84)</f>
        <v>0.10112359550561797</v>
      </c>
      <c r="L84" s="36">
        <f>IF($B84=0,0,+(G84)/$C84)</f>
        <v>0.2247191011235955</v>
      </c>
    </row>
    <row r="85" spans="1:12" x14ac:dyDescent="0.25">
      <c r="A85" t="s">
        <v>149</v>
      </c>
      <c r="B85">
        <v>4</v>
      </c>
      <c r="C85">
        <v>51</v>
      </c>
      <c r="D85">
        <v>44</v>
      </c>
      <c r="E85">
        <v>36</v>
      </c>
      <c r="F85">
        <v>8</v>
      </c>
      <c r="G85">
        <v>7</v>
      </c>
      <c r="H85">
        <f>IF(B85=0,0,+C85/B85)</f>
        <v>12.75</v>
      </c>
      <c r="I85" s="36">
        <f>IF($B85=0,0,+(D85)/$C85)</f>
        <v>0.86274509803921573</v>
      </c>
      <c r="J85" s="36">
        <f>IF($B85=0,0,+(E85)/$C85)</f>
        <v>0.70588235294117652</v>
      </c>
      <c r="K85" s="36">
        <f>IF($B85=0,0,+(F85)/$C85)</f>
        <v>0.15686274509803921</v>
      </c>
      <c r="L85" s="36">
        <f>IF($B85=0,0,+(G85)/$C85)</f>
        <v>0.13725490196078433</v>
      </c>
    </row>
    <row r="86" spans="1:12" x14ac:dyDescent="0.25">
      <c r="A86" t="s">
        <v>148</v>
      </c>
      <c r="B86">
        <v>7</v>
      </c>
      <c r="C86">
        <v>87</v>
      </c>
      <c r="D86">
        <v>82</v>
      </c>
      <c r="E86">
        <v>48</v>
      </c>
      <c r="F86">
        <v>34</v>
      </c>
      <c r="G86">
        <v>5</v>
      </c>
      <c r="H86">
        <f>IF(B86=0,0,+C86/B86)</f>
        <v>12.428571428571429</v>
      </c>
      <c r="I86" s="36">
        <f>IF($B86=0,0,+(D86)/$C86)</f>
        <v>0.94252873563218387</v>
      </c>
      <c r="J86" s="36">
        <f>IF($B86=0,0,+(E86)/$C86)</f>
        <v>0.55172413793103448</v>
      </c>
      <c r="K86" s="36">
        <f>IF($B86=0,0,+(F86)/$C86)</f>
        <v>0.39080459770114945</v>
      </c>
      <c r="L86" s="36">
        <f>IF($B86=0,0,+(G86)/$C86)</f>
        <v>5.7471264367816091E-2</v>
      </c>
    </row>
    <row r="87" spans="1:12" x14ac:dyDescent="0.25">
      <c r="A87" t="s">
        <v>147</v>
      </c>
      <c r="B87">
        <v>7</v>
      </c>
      <c r="C87">
        <v>102</v>
      </c>
      <c r="D87">
        <v>95</v>
      </c>
      <c r="E87">
        <v>71</v>
      </c>
      <c r="F87">
        <v>24</v>
      </c>
      <c r="G87">
        <v>7</v>
      </c>
      <c r="H87">
        <f>IF(B87=0,0,+C87/B87)</f>
        <v>14.571428571428571</v>
      </c>
      <c r="I87" s="36">
        <f>IF($B87=0,0,+(D87)/$C87)</f>
        <v>0.93137254901960786</v>
      </c>
      <c r="J87" s="36">
        <f>IF($B87=0,0,+(E87)/$C87)</f>
        <v>0.69607843137254899</v>
      </c>
      <c r="K87" s="36">
        <f>IF($B87=0,0,+(F87)/$C87)</f>
        <v>0.23529411764705882</v>
      </c>
      <c r="L87" s="36">
        <f>IF($B87=0,0,+(G87)/$C87)</f>
        <v>6.8627450980392163E-2</v>
      </c>
    </row>
    <row r="88" spans="1:12" x14ac:dyDescent="0.25">
      <c r="A88" t="s">
        <v>146</v>
      </c>
      <c r="B88">
        <v>10</v>
      </c>
      <c r="C88">
        <v>140</v>
      </c>
      <c r="D88">
        <v>132</v>
      </c>
      <c r="E88">
        <v>111</v>
      </c>
      <c r="F88">
        <v>21</v>
      </c>
      <c r="G88">
        <v>8</v>
      </c>
      <c r="H88">
        <f>IF(B88=0,0,+C88/B88)</f>
        <v>14</v>
      </c>
      <c r="I88" s="36">
        <f>IF($B88=0,0,+(D88)/$C88)</f>
        <v>0.94285714285714284</v>
      </c>
      <c r="J88" s="36">
        <f>IF($B88=0,0,+(E88)/$C88)</f>
        <v>0.79285714285714282</v>
      </c>
      <c r="K88" s="36">
        <f>IF($B88=0,0,+(F88)/$C88)</f>
        <v>0.15</v>
      </c>
      <c r="L88" s="36">
        <f>IF($B88=0,0,+(G88)/$C88)</f>
        <v>5.7142857142857141E-2</v>
      </c>
    </row>
    <row r="89" spans="1:12" x14ac:dyDescent="0.25">
      <c r="A89" t="s">
        <v>145</v>
      </c>
      <c r="B89">
        <v>13</v>
      </c>
      <c r="C89">
        <v>185</v>
      </c>
      <c r="D89">
        <v>175</v>
      </c>
      <c r="E89">
        <v>124</v>
      </c>
      <c r="F89">
        <v>51</v>
      </c>
      <c r="G89">
        <v>10</v>
      </c>
      <c r="H89">
        <f>IF(B89=0,0,+C89/B89)</f>
        <v>14.23076923076923</v>
      </c>
      <c r="I89" s="36">
        <f>IF($B89=0,0,+(D89)/$C89)</f>
        <v>0.94594594594594594</v>
      </c>
      <c r="J89" s="36">
        <f>IF($B89=0,0,+(E89)/$C89)</f>
        <v>0.67027027027027031</v>
      </c>
      <c r="K89" s="36">
        <f>IF($B89=0,0,+(F89)/$C89)</f>
        <v>0.27567567567567569</v>
      </c>
      <c r="L89" s="36">
        <f>IF($B89=0,0,+(G89)/$C89)</f>
        <v>5.4054054054054057E-2</v>
      </c>
    </row>
    <row r="90" spans="1:12" x14ac:dyDescent="0.25">
      <c r="A90" t="s">
        <v>144</v>
      </c>
      <c r="B90">
        <v>8</v>
      </c>
      <c r="C90">
        <v>110</v>
      </c>
      <c r="D90">
        <v>99</v>
      </c>
      <c r="E90">
        <v>53</v>
      </c>
      <c r="F90">
        <v>46</v>
      </c>
      <c r="G90">
        <v>11</v>
      </c>
      <c r="H90">
        <f>IF(B90=0,0,+C90/B90)</f>
        <v>13.75</v>
      </c>
      <c r="I90" s="36">
        <f>IF($B90=0,0,+(D90)/$C90)</f>
        <v>0.9</v>
      </c>
      <c r="J90" s="36">
        <f>IF($B90=0,0,+(E90)/$C90)</f>
        <v>0.48181818181818181</v>
      </c>
      <c r="K90" s="36">
        <f>IF($B90=0,0,+(F90)/$C90)</f>
        <v>0.41818181818181815</v>
      </c>
      <c r="L90" s="36">
        <f>IF($B90=0,0,+(G90)/$C90)</f>
        <v>0.1</v>
      </c>
    </row>
    <row r="91" spans="1:12" x14ac:dyDescent="0.25">
      <c r="A91" t="s">
        <v>143</v>
      </c>
      <c r="B91">
        <v>9</v>
      </c>
      <c r="C91">
        <v>125</v>
      </c>
      <c r="D91">
        <v>121</v>
      </c>
      <c r="E91">
        <v>78</v>
      </c>
      <c r="F91">
        <v>43</v>
      </c>
      <c r="G91">
        <v>4</v>
      </c>
      <c r="H91">
        <f>IF(B91=0,0,+C91/B91)</f>
        <v>13.888888888888889</v>
      </c>
      <c r="I91" s="36">
        <f>IF($B91=0,0,+(D91)/$C91)</f>
        <v>0.96799999999999997</v>
      </c>
      <c r="J91" s="36">
        <f>IF($B91=0,0,+(E91)/$C91)</f>
        <v>0.624</v>
      </c>
      <c r="K91" s="36">
        <f>IF($B91=0,0,+(F91)/$C91)</f>
        <v>0.34399999999999997</v>
      </c>
      <c r="L91" s="36">
        <f>IF($B91=0,0,+(G91)/$C91)</f>
        <v>3.2000000000000001E-2</v>
      </c>
    </row>
    <row r="92" spans="1:12" x14ac:dyDescent="0.25">
      <c r="A92" t="s">
        <v>142</v>
      </c>
      <c r="B92">
        <v>10</v>
      </c>
      <c r="C92">
        <v>135</v>
      </c>
      <c r="D92">
        <v>114</v>
      </c>
      <c r="E92">
        <v>61</v>
      </c>
      <c r="F92">
        <v>53</v>
      </c>
      <c r="G92">
        <v>21</v>
      </c>
      <c r="H92">
        <f>IF(B92=0,0,+C92/B92)</f>
        <v>13.5</v>
      </c>
      <c r="I92" s="36">
        <f>IF($B92=0,0,+(D92)/$C92)</f>
        <v>0.84444444444444444</v>
      </c>
      <c r="J92" s="36">
        <f>IF($B92=0,0,+(E92)/$C92)</f>
        <v>0.45185185185185184</v>
      </c>
      <c r="K92" s="36">
        <f>IF($B92=0,0,+(F92)/$C92)</f>
        <v>0.3925925925925926</v>
      </c>
      <c r="L92" s="36">
        <f>IF($B92=0,0,+(G92)/$C92)</f>
        <v>0.15555555555555556</v>
      </c>
    </row>
    <row r="93" spans="1:12" x14ac:dyDescent="0.25">
      <c r="A93" t="s">
        <v>141</v>
      </c>
      <c r="B93">
        <v>8</v>
      </c>
      <c r="C93">
        <v>105</v>
      </c>
      <c r="D93">
        <v>88</v>
      </c>
      <c r="E93">
        <v>46</v>
      </c>
      <c r="F93">
        <v>42</v>
      </c>
      <c r="G93">
        <v>17</v>
      </c>
      <c r="H93">
        <f>IF(B93=0,0,+C93/B93)</f>
        <v>13.125</v>
      </c>
      <c r="I93" s="36">
        <f>IF($B93=0,0,+(D93)/$C93)</f>
        <v>0.83809523809523812</v>
      </c>
      <c r="J93" s="36">
        <f>IF($B93=0,0,+(E93)/$C93)</f>
        <v>0.43809523809523809</v>
      </c>
      <c r="K93" s="36">
        <f>IF($B93=0,0,+(F93)/$C93)</f>
        <v>0.4</v>
      </c>
      <c r="L93" s="36">
        <f>IF($B93=0,0,+(G93)/$C93)</f>
        <v>0.16190476190476191</v>
      </c>
    </row>
    <row r="94" spans="1:12" x14ac:dyDescent="0.25">
      <c r="A94" t="s">
        <v>140</v>
      </c>
      <c r="B94">
        <v>7</v>
      </c>
      <c r="C94">
        <v>95</v>
      </c>
      <c r="D94">
        <v>86</v>
      </c>
      <c r="E94">
        <v>37</v>
      </c>
      <c r="F94">
        <v>49</v>
      </c>
      <c r="G94">
        <v>9</v>
      </c>
      <c r="H94">
        <f>IF(B94=0,0,+C94/B94)</f>
        <v>13.571428571428571</v>
      </c>
      <c r="I94" s="36">
        <f>IF($B94=0,0,+(D94)/$C94)</f>
        <v>0.90526315789473688</v>
      </c>
      <c r="J94" s="36">
        <f>IF($B94=0,0,+(E94)/$C94)</f>
        <v>0.38947368421052631</v>
      </c>
      <c r="K94" s="36">
        <f>IF($B94=0,0,+(F94)/$C94)</f>
        <v>0.51578947368421058</v>
      </c>
      <c r="L94" s="36">
        <f>IF($B94=0,0,+(G94)/$C94)</f>
        <v>9.4736842105263161E-2</v>
      </c>
    </row>
    <row r="95" spans="1:12" x14ac:dyDescent="0.25">
      <c r="A95" t="s">
        <v>139</v>
      </c>
      <c r="B95">
        <v>7</v>
      </c>
      <c r="C95">
        <v>99</v>
      </c>
      <c r="D95">
        <v>86</v>
      </c>
      <c r="E95">
        <v>48</v>
      </c>
      <c r="F95">
        <v>38</v>
      </c>
      <c r="G95">
        <v>13</v>
      </c>
      <c r="H95">
        <f>IF(B95=0,0,+C95/B95)</f>
        <v>14.142857142857142</v>
      </c>
      <c r="I95" s="36">
        <f>IF($B95=0,0,+(D95)/$C95)</f>
        <v>0.86868686868686873</v>
      </c>
      <c r="J95" s="36">
        <f>IF($B95=0,0,+(E95)/$C95)</f>
        <v>0.48484848484848486</v>
      </c>
      <c r="K95" s="36">
        <f>IF($B95=0,0,+(F95)/$C95)</f>
        <v>0.38383838383838381</v>
      </c>
      <c r="L95" s="36">
        <f>IF($B95=0,0,+(G95)/$C95)</f>
        <v>0.13131313131313133</v>
      </c>
    </row>
    <row r="96" spans="1:12" x14ac:dyDescent="0.25">
      <c r="A96" t="s">
        <v>138</v>
      </c>
      <c r="B96">
        <v>7</v>
      </c>
      <c r="C96">
        <v>96</v>
      </c>
      <c r="D96">
        <v>59</v>
      </c>
      <c r="E96">
        <v>40</v>
      </c>
      <c r="F96">
        <v>19</v>
      </c>
      <c r="G96">
        <v>37</v>
      </c>
      <c r="H96">
        <f>IF(B96=0,0,+C96/B96)</f>
        <v>13.714285714285714</v>
      </c>
      <c r="I96" s="36">
        <f>IF($B96=0,0,+(D96)/$C96)</f>
        <v>0.61458333333333337</v>
      </c>
      <c r="J96" s="36">
        <f>IF($B96=0,0,+(E96)/$C96)</f>
        <v>0.41666666666666669</v>
      </c>
      <c r="K96" s="36">
        <f>IF($B96=0,0,+(F96)/$C96)</f>
        <v>0.19791666666666666</v>
      </c>
      <c r="L96" s="36">
        <f>IF($B96=0,0,+(G96)/$C96)</f>
        <v>0.38541666666666669</v>
      </c>
    </row>
    <row r="97" spans="1:12" x14ac:dyDescent="0.25">
      <c r="A97" t="s">
        <v>137</v>
      </c>
      <c r="B97">
        <v>11</v>
      </c>
      <c r="C97">
        <v>157</v>
      </c>
      <c r="D97">
        <v>82</v>
      </c>
      <c r="E97">
        <v>30</v>
      </c>
      <c r="F97">
        <v>52</v>
      </c>
      <c r="G97">
        <v>75</v>
      </c>
      <c r="H97">
        <f>IF(B97=0,0,+C97/B97)</f>
        <v>14.272727272727273</v>
      </c>
      <c r="I97" s="36">
        <f>IF($B97=0,0,+(D97)/$C97)</f>
        <v>0.52229299363057324</v>
      </c>
      <c r="J97" s="36">
        <f>IF($B97=0,0,+(E97)/$C97)</f>
        <v>0.19108280254777071</v>
      </c>
      <c r="K97" s="36">
        <f>IF($B97=0,0,+(F97)/$C97)</f>
        <v>0.33121019108280253</v>
      </c>
      <c r="L97" s="36">
        <f>IF($B97=0,0,+(G97)/$C97)</f>
        <v>0.47770700636942676</v>
      </c>
    </row>
    <row r="98" spans="1:12" x14ac:dyDescent="0.25">
      <c r="A98" t="s">
        <v>136</v>
      </c>
      <c r="B98">
        <v>8</v>
      </c>
      <c r="C98">
        <v>115</v>
      </c>
      <c r="D98">
        <v>82</v>
      </c>
      <c r="E98">
        <v>29</v>
      </c>
      <c r="F98">
        <v>53</v>
      </c>
      <c r="G98">
        <v>33</v>
      </c>
      <c r="H98">
        <f>IF(B98=0,0,+C98/B98)</f>
        <v>14.375</v>
      </c>
      <c r="I98" s="36">
        <f>IF($B98=0,0,+(D98)/$C98)</f>
        <v>0.71304347826086956</v>
      </c>
      <c r="J98" s="36">
        <f>IF($B98=0,0,+(E98)/$C98)</f>
        <v>0.25217391304347825</v>
      </c>
      <c r="K98" s="36">
        <f>IF($B98=0,0,+(F98)/$C98)</f>
        <v>0.46086956521739131</v>
      </c>
      <c r="L98" s="36">
        <f>IF($B98=0,0,+(G98)/$C98)</f>
        <v>0.28695652173913044</v>
      </c>
    </row>
    <row r="99" spans="1:12" x14ac:dyDescent="0.25">
      <c r="A99" t="s">
        <v>135</v>
      </c>
      <c r="B99">
        <v>6</v>
      </c>
      <c r="C99">
        <v>87</v>
      </c>
      <c r="D99">
        <v>56</v>
      </c>
      <c r="E99">
        <v>16</v>
      </c>
      <c r="F99">
        <v>40</v>
      </c>
      <c r="G99">
        <v>31</v>
      </c>
      <c r="H99">
        <f>IF(B99=0,0,+C99/B99)</f>
        <v>14.5</v>
      </c>
      <c r="I99" s="36">
        <f>IF($B99=0,0,+(D99)/$C99)</f>
        <v>0.64367816091954022</v>
      </c>
      <c r="J99" s="36">
        <f>IF($B99=0,0,+(E99)/$C99)</f>
        <v>0.18390804597701149</v>
      </c>
      <c r="K99" s="36">
        <f>IF($B99=0,0,+(F99)/$C99)</f>
        <v>0.45977011494252873</v>
      </c>
      <c r="L99" s="36">
        <f>IF($B99=0,0,+(G99)/$C99)</f>
        <v>0.35632183908045978</v>
      </c>
    </row>
    <row r="100" spans="1:12" x14ac:dyDescent="0.25">
      <c r="A100" t="s">
        <v>134</v>
      </c>
      <c r="B100">
        <v>8</v>
      </c>
      <c r="C100">
        <v>117</v>
      </c>
      <c r="D100">
        <v>80</v>
      </c>
      <c r="E100">
        <v>26</v>
      </c>
      <c r="F100">
        <v>54</v>
      </c>
      <c r="G100">
        <v>37</v>
      </c>
      <c r="H100">
        <f>IF(B100=0,0,+C100/B100)</f>
        <v>14.625</v>
      </c>
      <c r="I100" s="36">
        <f>IF($B100=0,0,+(D100)/$C100)</f>
        <v>0.68376068376068377</v>
      </c>
      <c r="J100" s="36">
        <f>IF($B100=0,0,+(E100)/$C100)</f>
        <v>0.22222222222222221</v>
      </c>
      <c r="K100" s="36">
        <f>IF($B100=0,0,+(F100)/$C100)</f>
        <v>0.46153846153846156</v>
      </c>
      <c r="L100" s="36">
        <f>IF($B100=0,0,+(G100)/$C100)</f>
        <v>0.31623931623931623</v>
      </c>
    </row>
    <row r="101" spans="1:12" x14ac:dyDescent="0.25">
      <c r="A101" t="s">
        <v>133</v>
      </c>
      <c r="B101">
        <v>9</v>
      </c>
      <c r="C101">
        <v>138</v>
      </c>
      <c r="D101">
        <v>92</v>
      </c>
      <c r="E101">
        <v>33</v>
      </c>
      <c r="F101">
        <v>59</v>
      </c>
      <c r="G101">
        <v>46</v>
      </c>
      <c r="H101">
        <f>IF(B101=0,0,+C101/B101)</f>
        <v>15.333333333333334</v>
      </c>
      <c r="I101" s="36">
        <f>IF($B101=0,0,+(D101)/$C101)</f>
        <v>0.66666666666666663</v>
      </c>
      <c r="J101" s="36">
        <f>IF($B101=0,0,+(E101)/$C101)</f>
        <v>0.2391304347826087</v>
      </c>
      <c r="K101" s="36">
        <f>IF($B101=0,0,+(F101)/$C101)</f>
        <v>0.42753623188405798</v>
      </c>
      <c r="L101" s="36">
        <f>IF($B101=0,0,+(G101)/$C101)</f>
        <v>0.33333333333333331</v>
      </c>
    </row>
    <row r="102" spans="1:12" x14ac:dyDescent="0.25">
      <c r="A102" t="s">
        <v>132</v>
      </c>
      <c r="B102">
        <v>10</v>
      </c>
      <c r="C102">
        <v>145</v>
      </c>
      <c r="D102">
        <v>104</v>
      </c>
      <c r="E102">
        <v>64</v>
      </c>
      <c r="F102">
        <v>40</v>
      </c>
      <c r="G102">
        <v>41</v>
      </c>
      <c r="H102">
        <f>IF(B102=0,0,+C102/B102)</f>
        <v>14.5</v>
      </c>
      <c r="I102" s="36">
        <f>IF($B102=0,0,+(D102)/$C102)</f>
        <v>0.71724137931034482</v>
      </c>
      <c r="J102" s="36">
        <f>IF($B102=0,0,+(E102)/$C102)</f>
        <v>0.44137931034482758</v>
      </c>
      <c r="K102" s="36">
        <f>IF($B102=0,0,+(F102)/$C102)</f>
        <v>0.27586206896551724</v>
      </c>
      <c r="L102" s="36">
        <f>IF($B102=0,0,+(G102)/$C102)</f>
        <v>0.28275862068965518</v>
      </c>
    </row>
    <row r="103" spans="1:12" x14ac:dyDescent="0.25">
      <c r="A103" t="s">
        <v>131</v>
      </c>
      <c r="B103">
        <v>6</v>
      </c>
      <c r="C103">
        <v>95</v>
      </c>
      <c r="D103">
        <v>83</v>
      </c>
      <c r="E103">
        <v>35</v>
      </c>
      <c r="F103">
        <v>48</v>
      </c>
      <c r="G103">
        <v>12</v>
      </c>
      <c r="H103">
        <f>IF(B103=0,0,+C103/B103)</f>
        <v>15.833333333333334</v>
      </c>
      <c r="I103" s="36">
        <f>IF($B103=0,0,+(D103)/$C103)</f>
        <v>0.87368421052631584</v>
      </c>
      <c r="J103" s="36">
        <f>IF($B103=0,0,+(E103)/$C103)</f>
        <v>0.36842105263157893</v>
      </c>
      <c r="K103" s="36">
        <f>IF($B103=0,0,+(F103)/$C103)</f>
        <v>0.50526315789473686</v>
      </c>
      <c r="L103" s="36">
        <f>IF($B103=0,0,+(G103)/$C103)</f>
        <v>0.12631578947368421</v>
      </c>
    </row>
    <row r="104" spans="1:12" x14ac:dyDescent="0.25">
      <c r="A104" t="s">
        <v>130</v>
      </c>
      <c r="B104">
        <v>9</v>
      </c>
      <c r="C104">
        <v>126</v>
      </c>
      <c r="D104">
        <v>98</v>
      </c>
      <c r="E104">
        <v>35</v>
      </c>
      <c r="F104">
        <v>63</v>
      </c>
      <c r="G104">
        <v>28</v>
      </c>
      <c r="H104">
        <f>IF(B104=0,0,+C104/B104)</f>
        <v>14</v>
      </c>
      <c r="I104" s="36">
        <f>IF($B104=0,0,+(D104)/$C104)</f>
        <v>0.77777777777777779</v>
      </c>
      <c r="J104" s="36">
        <f>IF($B104=0,0,+(E104)/$C104)</f>
        <v>0.27777777777777779</v>
      </c>
      <c r="K104" s="36">
        <f>IF($B104=0,0,+(F104)/$C104)</f>
        <v>0.5</v>
      </c>
      <c r="L104" s="36">
        <f>IF($B104=0,0,+(G104)/$C104)</f>
        <v>0.22222222222222221</v>
      </c>
    </row>
    <row r="105" spans="1:12" x14ac:dyDescent="0.25">
      <c r="A105" t="s">
        <v>129</v>
      </c>
      <c r="B105">
        <v>7</v>
      </c>
      <c r="C105">
        <v>104</v>
      </c>
      <c r="D105">
        <v>80</v>
      </c>
      <c r="E105">
        <v>28</v>
      </c>
      <c r="F105">
        <v>52</v>
      </c>
      <c r="G105">
        <v>24</v>
      </c>
      <c r="H105">
        <f>IF(B105=0,0,+C105/B105)</f>
        <v>14.857142857142858</v>
      </c>
      <c r="I105" s="36">
        <f>IF($B105=0,0,+(D105)/$C105)</f>
        <v>0.76923076923076927</v>
      </c>
      <c r="J105" s="36">
        <f>IF($B105=0,0,+(E105)/$C105)</f>
        <v>0.26923076923076922</v>
      </c>
      <c r="K105" s="36">
        <f>IF($B105=0,0,+(F105)/$C105)</f>
        <v>0.5</v>
      </c>
      <c r="L105" s="36">
        <f>IF($B105=0,0,+(G105)/$C105)</f>
        <v>0.23076923076923078</v>
      </c>
    </row>
    <row r="106" spans="1:12" x14ac:dyDescent="0.25">
      <c r="A106" t="s">
        <v>128</v>
      </c>
      <c r="B106">
        <v>11</v>
      </c>
      <c r="C106">
        <v>179</v>
      </c>
      <c r="D106">
        <v>105</v>
      </c>
      <c r="E106">
        <v>34</v>
      </c>
      <c r="F106">
        <v>71</v>
      </c>
      <c r="G106">
        <v>74</v>
      </c>
      <c r="H106">
        <f>IF(B106=0,0,+C106/B106)</f>
        <v>16.272727272727273</v>
      </c>
      <c r="I106" s="36">
        <f>IF($B106=0,0,+(D106)/$C106)</f>
        <v>0.58659217877094971</v>
      </c>
      <c r="J106" s="36">
        <f>IF($B106=0,0,+(E106)/$C106)</f>
        <v>0.18994413407821228</v>
      </c>
      <c r="K106" s="36">
        <f>IF($B106=0,0,+(F106)/$C106)</f>
        <v>0.39664804469273746</v>
      </c>
      <c r="L106" s="36">
        <f>IF($B106=0,0,+(G106)/$C106)</f>
        <v>0.41340782122905029</v>
      </c>
    </row>
    <row r="107" spans="1:12" x14ac:dyDescent="0.25">
      <c r="A107" t="s">
        <v>127</v>
      </c>
      <c r="B107">
        <v>14</v>
      </c>
      <c r="C107">
        <v>213</v>
      </c>
      <c r="D107">
        <v>125</v>
      </c>
      <c r="E107">
        <v>58</v>
      </c>
      <c r="F107">
        <v>67</v>
      </c>
      <c r="G107">
        <v>88</v>
      </c>
      <c r="H107">
        <f>IF(B107=0,0,+C107/B107)</f>
        <v>15.214285714285714</v>
      </c>
      <c r="I107" s="36">
        <f>IF($B107=0,0,+(D107)/$C107)</f>
        <v>0.58685446009389675</v>
      </c>
      <c r="J107" s="36">
        <f>IF($B107=0,0,+(E107)/$C107)</f>
        <v>0.27230046948356806</v>
      </c>
      <c r="K107" s="36">
        <f>IF($B107=0,0,+(F107)/$C107)</f>
        <v>0.31455399061032863</v>
      </c>
      <c r="L107" s="36">
        <f>IF($B107=0,0,+(G107)/$C107)</f>
        <v>0.41314553990610331</v>
      </c>
    </row>
    <row r="108" spans="1:12" x14ac:dyDescent="0.25">
      <c r="A108" t="s">
        <v>126</v>
      </c>
      <c r="B108">
        <v>9</v>
      </c>
      <c r="C108">
        <v>133</v>
      </c>
      <c r="D108">
        <v>52</v>
      </c>
      <c r="E108">
        <v>23</v>
      </c>
      <c r="F108">
        <v>29</v>
      </c>
      <c r="G108">
        <v>81</v>
      </c>
      <c r="H108">
        <f>IF(B108=0,0,+C108/B108)</f>
        <v>14.777777777777779</v>
      </c>
      <c r="I108" s="36">
        <f>IF($B108=0,0,+(D108)/$C108)</f>
        <v>0.39097744360902253</v>
      </c>
      <c r="J108" s="36">
        <f>IF($B108=0,0,+(E108)/$C108)</f>
        <v>0.17293233082706766</v>
      </c>
      <c r="K108" s="36">
        <f>IF($B108=0,0,+(F108)/$C108)</f>
        <v>0.21804511278195488</v>
      </c>
      <c r="L108" s="36">
        <f>IF($B108=0,0,+(G108)/$C108)</f>
        <v>0.60902255639097747</v>
      </c>
    </row>
    <row r="109" spans="1:12" x14ac:dyDescent="0.25">
      <c r="A109" t="s">
        <v>125</v>
      </c>
      <c r="B109">
        <v>8</v>
      </c>
      <c r="C109">
        <v>117</v>
      </c>
      <c r="D109">
        <v>86</v>
      </c>
      <c r="E109">
        <v>44</v>
      </c>
      <c r="F109">
        <v>42</v>
      </c>
      <c r="G109">
        <v>31</v>
      </c>
      <c r="H109">
        <f>IF(B109=0,0,+C109/B109)</f>
        <v>14.625</v>
      </c>
      <c r="I109" s="36">
        <f>IF($B109=0,0,+(D109)/$C109)</f>
        <v>0.7350427350427351</v>
      </c>
      <c r="J109" s="36">
        <f>IF($B109=0,0,+(E109)/$C109)</f>
        <v>0.37606837606837606</v>
      </c>
      <c r="K109" s="36">
        <f>IF($B109=0,0,+(F109)/$C109)</f>
        <v>0.35897435897435898</v>
      </c>
      <c r="L109" s="36">
        <f>IF($B109=0,0,+(G109)/$C109)</f>
        <v>0.26495726495726496</v>
      </c>
    </row>
    <row r="110" spans="1:12" x14ac:dyDescent="0.25">
      <c r="A110" t="s">
        <v>124</v>
      </c>
      <c r="B110">
        <v>10</v>
      </c>
      <c r="C110">
        <v>146</v>
      </c>
      <c r="D110">
        <v>62</v>
      </c>
      <c r="E110">
        <v>42</v>
      </c>
      <c r="F110">
        <v>20</v>
      </c>
      <c r="G110">
        <v>84</v>
      </c>
      <c r="H110">
        <f>IF(B110=0,0,+C110/B110)</f>
        <v>14.6</v>
      </c>
      <c r="I110" s="36">
        <f>IF($B110=0,0,+(D110)/$C110)</f>
        <v>0.42465753424657532</v>
      </c>
      <c r="J110" s="36">
        <f>IF($B110=0,0,+(E110)/$C110)</f>
        <v>0.28767123287671231</v>
      </c>
      <c r="K110" s="36">
        <f>IF($B110=0,0,+(F110)/$C110)</f>
        <v>0.13698630136986301</v>
      </c>
      <c r="L110" s="36">
        <f>IF($B110=0,0,+(G110)/$C110)</f>
        <v>0.57534246575342463</v>
      </c>
    </row>
    <row r="111" spans="1:12" x14ac:dyDescent="0.25">
      <c r="A111" t="s">
        <v>123</v>
      </c>
      <c r="B111">
        <v>9</v>
      </c>
      <c r="C111">
        <v>126</v>
      </c>
      <c r="D111">
        <v>33</v>
      </c>
      <c r="E111">
        <v>21</v>
      </c>
      <c r="F111">
        <v>12</v>
      </c>
      <c r="G111">
        <v>93</v>
      </c>
      <c r="H111">
        <f>IF(B111=0,0,+C111/B111)</f>
        <v>14</v>
      </c>
      <c r="I111" s="36">
        <f>IF($B111=0,0,+(D111)/$C111)</f>
        <v>0.26190476190476192</v>
      </c>
      <c r="J111" s="36">
        <f>IF($B111=0,0,+(E111)/$C111)</f>
        <v>0.16666666666666666</v>
      </c>
      <c r="K111" s="36">
        <f>IF($B111=0,0,+(F111)/$C111)</f>
        <v>9.5238095238095233E-2</v>
      </c>
      <c r="L111" s="36">
        <f>IF($B111=0,0,+(G111)/$C111)</f>
        <v>0.73809523809523814</v>
      </c>
    </row>
    <row r="112" spans="1:12" x14ac:dyDescent="0.25">
      <c r="A112" t="s">
        <v>122</v>
      </c>
      <c r="B112">
        <v>9</v>
      </c>
      <c r="C112">
        <v>132</v>
      </c>
      <c r="D112">
        <v>28</v>
      </c>
      <c r="E112">
        <v>13</v>
      </c>
      <c r="F112">
        <v>15</v>
      </c>
      <c r="G112">
        <v>104</v>
      </c>
      <c r="H112">
        <f>IF(B112=0,0,+C112/B112)</f>
        <v>14.666666666666666</v>
      </c>
      <c r="I112" s="36">
        <f>IF($B112=0,0,+(D112)/$C112)</f>
        <v>0.21212121212121213</v>
      </c>
      <c r="J112" s="36">
        <f>IF($B112=0,0,+(E112)/$C112)</f>
        <v>9.8484848484848481E-2</v>
      </c>
      <c r="K112" s="36">
        <f>IF($B112=0,0,+(F112)/$C112)</f>
        <v>0.11363636363636363</v>
      </c>
      <c r="L112" s="36">
        <f>IF($B112=0,0,+(G112)/$C112)</f>
        <v>0.78787878787878785</v>
      </c>
    </row>
    <row r="113" spans="1:12" x14ac:dyDescent="0.25">
      <c r="A113" t="s">
        <v>240</v>
      </c>
      <c r="B113">
        <v>7</v>
      </c>
      <c r="C113">
        <v>107</v>
      </c>
      <c r="D113">
        <v>31</v>
      </c>
      <c r="E113">
        <v>19</v>
      </c>
      <c r="F113">
        <v>12</v>
      </c>
      <c r="G113">
        <v>76</v>
      </c>
      <c r="H113">
        <f>IF(B113=0,0,+C113/B113)</f>
        <v>15.285714285714286</v>
      </c>
      <c r="I113" s="36">
        <f>IF($B113=0,0,+(D113)/$C113)</f>
        <v>0.28971962616822428</v>
      </c>
      <c r="J113" s="36">
        <f>IF($B113=0,0,+(E113)/$C113)</f>
        <v>0.17757009345794392</v>
      </c>
      <c r="K113" s="36">
        <f>IF($B113=0,0,+(F113)/$C113)</f>
        <v>0.11214953271028037</v>
      </c>
      <c r="L113" s="36">
        <f>IF($B113=0,0,+(G113)/$C113)</f>
        <v>0.71028037383177567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Dekaden</vt:lpstr>
      <vt:lpstr>Jahre</vt:lpstr>
      <vt:lpstr>Tore</vt:lpstr>
      <vt:lpstr>Trainer</vt:lpstr>
      <vt:lpstr>Länder</vt:lpstr>
      <vt:lpstr>Gesamt</vt:lpstr>
      <vt:lpstr>Spieler</vt:lpstr>
    </vt:vector>
  </TitlesOfParts>
  <Company>PCNEWS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Fiala</dc:creator>
  <cp:lastModifiedBy>Franz Fiala</cp:lastModifiedBy>
  <dcterms:created xsi:type="dcterms:W3CDTF">2014-04-29T18:02:12Z</dcterms:created>
  <dcterms:modified xsi:type="dcterms:W3CDTF">2014-05-09T10:33:56Z</dcterms:modified>
</cp:coreProperties>
</file>